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Workforce\Perkins\Applications &amp; Docs\21-22\"/>
    </mc:Choice>
  </mc:AlternateContent>
  <xr:revisionPtr revIDLastSave="0" documentId="8_{B14F7A24-98DA-4327-B830-5332052BD831}" xr6:coauthVersionLast="46" xr6:coauthVersionMax="46" xr10:uidLastSave="{00000000-0000-0000-0000-000000000000}"/>
  <bookViews>
    <workbookView xWindow="-25320" yWindow="1230" windowWidth="25440" windowHeight="15390" xr2:uid="{1B2081EF-F471-4C3E-BDEC-12ECFEB66CB7}"/>
  </bookViews>
  <sheets>
    <sheet name="Budget Detail &amp; Amendments" sheetId="1" r:id="rId1"/>
  </sheets>
  <externalReferences>
    <externalReference r:id="rId2"/>
  </externalReferences>
  <definedNames>
    <definedName name="ContractedServices">'[1]Do Not Edit'!$D$1:$D$2</definedName>
    <definedName name="monthNames">{"January","February","March","April","May","June","July","August","September","October","November","December"}</definedName>
    <definedName name="Other">'[1]Do Not Edit'!$D$10:$D$12</definedName>
    <definedName name="Personnel">'Budget Detail &amp; Amendments'!$K$5:$K$7</definedName>
    <definedName name="_xlnm.Print_Area" localSheetId="0">'Budget Detail &amp; Amendments'!$A$1:$T$137</definedName>
    <definedName name="Quarter">#REF!</definedName>
    <definedName name="Quarter1">'[1]Do Not Edit'!$B$1:$B$4</definedName>
    <definedName name="Quarters">#REF!</definedName>
    <definedName name="Salaries">#REF!</definedName>
    <definedName name="Salary">'[1]Do Not Edit'!$C$1:$C$2</definedName>
    <definedName name="startday">#REF!</definedName>
    <definedName name="Supplies">'[1]Do Not Edit'!$A$10:$A$11</definedName>
    <definedName name="Telephone">'[1]Do Not Edit'!$E$1:$E$2</definedName>
    <definedName name="valuevx">42.314159</definedName>
    <definedName name="WeekDay">{1,2,3,4,5,6,7}</definedName>
    <definedName name="weekDayNames">{"Su";"M";"Tu";"W";"Th";"F";"Sa"}</definedName>
    <definedName name="weekdays">{"Sunday";"Monday";"Tuesday";"Wednesday";"Thursday";"Friday";"Saturday"}</definedName>
    <definedName name="WeekNo">{1;2;3;4;5;6}</definedName>
    <definedName name="year">#REF!</definedName>
    <definedName name="Yes">'Budget Detail &amp; Amendments'!$M$5:$M$6</definedName>
    <definedName name="YesNo">'[1]Do Not Edit'!$A$1:$A$2</definedName>
    <definedName name="Z_350610BE_E33E_45EF_97EC_9E2830199A90_.wvu.PrintArea" localSheetId="0" hidden="1">'Budget Detail &amp; Amendments'!$A$1:$T$137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0" i="1" l="1"/>
  <c r="Q130" i="1"/>
  <c r="O130" i="1"/>
  <c r="N130" i="1"/>
  <c r="S110" i="1"/>
  <c r="Q110" i="1"/>
  <c r="O110" i="1"/>
  <c r="N110" i="1"/>
  <c r="S97" i="1"/>
  <c r="S114" i="1" s="1"/>
  <c r="S137" i="1" s="1"/>
  <c r="Q97" i="1"/>
  <c r="Q114" i="1" s="1"/>
  <c r="O97" i="1"/>
  <c r="N97" i="1"/>
  <c r="N88" i="1"/>
  <c r="N87" i="1"/>
  <c r="S83" i="1"/>
  <c r="Q83" i="1"/>
  <c r="O83" i="1"/>
  <c r="N83" i="1"/>
  <c r="S72" i="1"/>
  <c r="Q72" i="1"/>
  <c r="O72" i="1"/>
  <c r="N72" i="1"/>
  <c r="S58" i="1"/>
  <c r="Q58" i="1"/>
  <c r="O58" i="1"/>
  <c r="N58" i="1"/>
  <c r="S45" i="1"/>
  <c r="Q45" i="1"/>
  <c r="S43" i="1"/>
  <c r="Q43" i="1"/>
  <c r="O43" i="1"/>
  <c r="N36" i="1"/>
  <c r="N35" i="1"/>
  <c r="N43" i="1" s="1"/>
  <c r="N34" i="1"/>
  <c r="S29" i="1"/>
  <c r="Q29" i="1"/>
  <c r="O29" i="1"/>
  <c r="O45" i="1" s="1"/>
  <c r="N29" i="1"/>
  <c r="N45" i="1" s="1"/>
  <c r="E6" i="1"/>
  <c r="O114" i="1" l="1"/>
  <c r="O137" i="1" s="1"/>
  <c r="Q137" i="1"/>
  <c r="N114" i="1"/>
  <c r="N132" i="1" s="1"/>
  <c r="N134" i="1" s="1"/>
  <c r="Q112" i="1"/>
  <c r="S112" i="1"/>
  <c r="N112" i="1"/>
  <c r="O112" i="1"/>
  <c r="N137" i="1" l="1"/>
</calcChain>
</file>

<file path=xl/sharedStrings.xml><?xml version="1.0" encoding="utf-8"?>
<sst xmlns="http://schemas.openxmlformats.org/spreadsheetml/2006/main" count="246" uniqueCount="71">
  <si>
    <t>Grant Allocation:</t>
  </si>
  <si>
    <t>Administrative Costs:</t>
  </si>
  <si>
    <t>Federal Guidelines state that no more than 5% of project funds can go to administration and indirect costs.</t>
  </si>
  <si>
    <t xml:space="preserve"> The maximum allowed for the institution is:</t>
  </si>
  <si>
    <t>Please indicate if your campus will be using 5% for administrative/indirect costs:</t>
  </si>
  <si>
    <t>Yes</t>
  </si>
  <si>
    <t>(This amount will be taken out of your current budget)</t>
  </si>
  <si>
    <t>Describe proposed administrative costs here, including the person performing the tasks and what they will be doing:</t>
  </si>
  <si>
    <t xml:space="preserve">Perkins Grant Manager monitors programmatic progress, completes quarterly program reports, and compiles Perkins data. Grant Accountant monitors program budget compliance and completes quarterly fiscal reports.  </t>
  </si>
  <si>
    <t xml:space="preserve">Personal Services: </t>
  </si>
  <si>
    <t>Salary and Hourly Wages:</t>
  </si>
  <si>
    <t>Approved Funding</t>
  </si>
  <si>
    <t>Amendment #1</t>
  </si>
  <si>
    <t>Comments/Description of Changes:</t>
  </si>
  <si>
    <t>Amendment #2</t>
  </si>
  <si>
    <t>Amendment #3</t>
  </si>
  <si>
    <t>Project #:</t>
  </si>
  <si>
    <t>Begin Quarter</t>
  </si>
  <si>
    <t>End Quarter</t>
  </si>
  <si>
    <t>Expenditure Code:</t>
  </si>
  <si>
    <t>Line Item Detail Description:</t>
  </si>
  <si>
    <t>Amount:</t>
  </si>
  <si>
    <t>Quarter 1</t>
  </si>
  <si>
    <t>Quarter 4</t>
  </si>
  <si>
    <t>Salaries</t>
  </si>
  <si>
    <r>
      <t xml:space="preserve">Program Coordinator salary of $50,000 funded at 50% or .5 FTE 
</t>
    </r>
    <r>
      <rPr>
        <sz val="11"/>
        <color rgb="FFFF0000"/>
        <rFont val="Calibri"/>
        <family val="2"/>
        <scheme val="minor"/>
      </rPr>
      <t xml:space="preserve">*For coordinators, make sure your narrative describes the person's grant-related tasks and activities. </t>
    </r>
  </si>
  <si>
    <t>Program Instructor salary for curriculum development (estimated 20 hours at $50/hour and paid as a stipend)</t>
  </si>
  <si>
    <t>Program Adjunct for New Perkins Program  to teach two new courses ($750/credit hour for 6 credit hours)</t>
  </si>
  <si>
    <t>Hourly Wages</t>
  </si>
  <si>
    <t>Program instructor to run Career Exploration Camps (estimated 25 hours at $20/hour)</t>
  </si>
  <si>
    <t>Total Salary and Hourly Wages:</t>
  </si>
  <si>
    <t>Employee Benefits (FICA, Retirement, WC, SUE) &amp; Health Insurance (Annual Premium times % of FTE)</t>
  </si>
  <si>
    <t>Employee Benefits</t>
  </si>
  <si>
    <t>Program Coordinator Benefits at 12% ($3,000) and Health Insurance at $12,500, funded at 50% ($6,250)</t>
  </si>
  <si>
    <t xml:space="preserve">Program Instructor benefits: FICA .0765, WC .0095, Medicare .0145, unemployement .0450, retirement .6 </t>
  </si>
  <si>
    <t>Program Adjunct benefits (FICA, WC, SUE) calculated at 12% of salary; no health insurance or retirement</t>
  </si>
  <si>
    <t xml:space="preserve">Mandatory program instructor benefits (12%), plus retirement (6%) </t>
  </si>
  <si>
    <t>Total Employee Benefits:</t>
  </si>
  <si>
    <t>Total Personnel Services:</t>
  </si>
  <si>
    <t>Operating Expenditures:</t>
  </si>
  <si>
    <t>Other Services: (Contracted Services/Printing)</t>
  </si>
  <si>
    <t>Total Other Services:</t>
  </si>
  <si>
    <t>Supplies and Materials (Books and Reference Material/Office Supplies/CTE Classroom Supplies/Software/Minor Equipment)</t>
  </si>
  <si>
    <t>Minor Equipment</t>
  </si>
  <si>
    <t>Anatomical study models for health science students: Anatomy set joints  $384, digestive system $542, liver w/gallbladder &amp; pancreas $153, heart $392, 3 -part skull $282, larynx-trachea $892, kidney/adrenal gland $310, brain $750, shipping $250</t>
  </si>
  <si>
    <t>Consumable Supplies</t>
  </si>
  <si>
    <t>Instructional materials and supplies for Career Exploration Camps including DNA extraction kits; welding rod; Ozobot coding robot; electrical wiring kits</t>
  </si>
  <si>
    <t>Total Supplies and Materials:</t>
  </si>
  <si>
    <t>Communications: (Telephone/Postage and Mailing)</t>
  </si>
  <si>
    <t>Total Communications:</t>
  </si>
  <si>
    <t xml:space="preserve">Travel: </t>
  </si>
  <si>
    <t>All travel will follow the state of Montana rates and policies</t>
  </si>
  <si>
    <t>Quarter 2</t>
  </si>
  <si>
    <t>Travel</t>
  </si>
  <si>
    <t>Program Coordinator to attend state Perkins meeting, fall 2021, Helena MT. Lodging 2 nights @$155 ($103 GSA rate plus tax) - $230;  mileage 190 miles @ $.58 - $110; per diem 2 days @ $23/day - $46</t>
  </si>
  <si>
    <t xml:space="preserve">Program Instructor to attend AWS Certified Welding Inspector training in Seattle, WA, Sept. 13-19. Airfare $200, Baggage 2 @ $30, Ground transportation 2 @ $50, Airport parking $30, Per diem 9 days @ $50, Lodging 8 nights @ $200. </t>
  </si>
  <si>
    <t>Travel for up to 16 high school teachers to attend continuing education training at College July 16-20: Mileage at 27.7/mile (max $200/teacher)=$1,400; Lodging at $96/night for 16 people for 5 nights=$7,680; Per Diem: Lunch and dinner only ($8.50+$14.50=$23) for 16 people for 5 days=$1,840</t>
  </si>
  <si>
    <t>Total Travel:</t>
  </si>
  <si>
    <t>Other Expenditures (Dues &amp; Subscriptions/Conference &amp; Training Registration/Meeting Rooms):</t>
  </si>
  <si>
    <t>Training/Registration Costs</t>
  </si>
  <si>
    <t>Registration for Program Instructor to attend AWS Certified Welding Inspector Training</t>
  </si>
  <si>
    <t>Total Other Expenditures:</t>
  </si>
  <si>
    <t>Total Operating Costs:</t>
  </si>
  <si>
    <t>Total Direct Costs (Personnel Services plus Operating Costs):</t>
  </si>
  <si>
    <t>Major Equipment:</t>
  </si>
  <si>
    <t>Major Equipment</t>
  </si>
  <si>
    <t>Simulab Nusing Simulation Manikin Model 87596</t>
  </si>
  <si>
    <t>Total Major Equipment:</t>
  </si>
  <si>
    <t xml:space="preserve">Total Direct Costs: </t>
  </si>
  <si>
    <t>Total Indirect Costs: Cannot exceed the 5% cap</t>
  </si>
  <si>
    <t>Total Grant Award (Direct Costs+ Major Equipment + Indirect Costs):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</si>
</sst>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B4E4"/>
        <bgColor indexed="64"/>
      </patternFill>
    </fill>
    <fill>
      <patternFill patternType="solid">
        <fgColor rgb="FFB9E5E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C7C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44" fontId="0" fillId="3" borderId="2" xfId="1" applyFont="1" applyFill="1" applyBorder="1" applyAlignment="1" applyProtection="1">
      <alignment horizontal="center" vertical="top"/>
      <protection locked="0"/>
    </xf>
    <xf numFmtId="44" fontId="0" fillId="3" borderId="3" xfId="1" applyFont="1" applyFill="1" applyBorder="1" applyAlignment="1" applyProtection="1">
      <alignment horizontal="center" vertical="top"/>
      <protection locked="0"/>
    </xf>
    <xf numFmtId="0" fontId="0" fillId="3" borderId="0" xfId="0" applyFill="1"/>
    <xf numFmtId="0" fontId="0" fillId="3" borderId="4" xfId="0" applyFill="1" applyBorder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4" xfId="0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44" fontId="0" fillId="3" borderId="5" xfId="1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4" xfId="0" applyFill="1" applyBorder="1" applyAlignment="1">
      <alignment horizontal="left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/>
    <xf numFmtId="0" fontId="5" fillId="4" borderId="13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6" fillId="5" borderId="14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center" wrapText="1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164" fontId="3" fillId="3" borderId="0" xfId="0" applyNumberFormat="1" applyFont="1" applyFill="1"/>
    <xf numFmtId="164" fontId="3" fillId="3" borderId="4" xfId="0" applyNumberFormat="1" applyFont="1" applyFill="1" applyBorder="1"/>
    <xf numFmtId="0" fontId="3" fillId="3" borderId="0" xfId="0" applyFont="1" applyFill="1" applyAlignment="1">
      <alignment horizontal="center" wrapText="1"/>
    </xf>
    <xf numFmtId="164" fontId="3" fillId="3" borderId="0" xfId="0" applyNumberFormat="1" applyFont="1" applyFill="1" applyAlignment="1">
      <alignment horizontal="right"/>
    </xf>
    <xf numFmtId="0" fontId="4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/>
    </xf>
    <xf numFmtId="0" fontId="0" fillId="5" borderId="16" xfId="0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wrapText="1"/>
    </xf>
    <xf numFmtId="164" fontId="3" fillId="3" borderId="20" xfId="0" applyNumberFormat="1" applyFont="1" applyFill="1" applyBorder="1"/>
    <xf numFmtId="164" fontId="3" fillId="3" borderId="0" xfId="0" applyNumberFormat="1" applyFont="1" applyFill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21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0" fontId="4" fillId="3" borderId="0" xfId="0" applyFont="1" applyFill="1"/>
    <xf numFmtId="0" fontId="6" fillId="7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center" wrapText="1"/>
      <protection locked="0"/>
    </xf>
    <xf numFmtId="0" fontId="3" fillId="3" borderId="20" xfId="0" applyFont="1" applyFill="1" applyBorder="1"/>
    <xf numFmtId="0" fontId="3" fillId="3" borderId="20" xfId="0" applyFont="1" applyFill="1" applyBorder="1" applyAlignment="1">
      <alignment wrapText="1"/>
    </xf>
    <xf numFmtId="164" fontId="3" fillId="3" borderId="22" xfId="0" applyNumberFormat="1" applyFont="1" applyFill="1" applyBorder="1"/>
    <xf numFmtId="0" fontId="3" fillId="3" borderId="20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 wrapText="1"/>
    </xf>
    <xf numFmtId="0" fontId="6" fillId="8" borderId="16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3" fillId="3" borderId="20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right"/>
    </xf>
    <xf numFmtId="0" fontId="6" fillId="9" borderId="14" xfId="0" applyFont="1" applyFill="1" applyBorder="1" applyAlignment="1">
      <alignment vertical="center"/>
    </xf>
    <xf numFmtId="0" fontId="6" fillId="9" borderId="15" xfId="0" applyFont="1" applyFill="1" applyBorder="1" applyAlignment="1">
      <alignment vertical="center" wrapText="1"/>
    </xf>
    <xf numFmtId="0" fontId="6" fillId="9" borderId="15" xfId="0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4" fillId="10" borderId="14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165" fontId="0" fillId="0" borderId="14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4" fillId="11" borderId="14" xfId="0" applyFont="1" applyFill="1" applyBorder="1" applyAlignment="1">
      <alignment horizontal="left" vertical="center"/>
    </xf>
    <xf numFmtId="0" fontId="4" fillId="11" borderId="15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/>
    </xf>
    <xf numFmtId="0" fontId="4" fillId="11" borderId="16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4" fontId="4" fillId="3" borderId="0" xfId="0" applyNumberFormat="1" applyFont="1" applyFill="1"/>
    <xf numFmtId="164" fontId="4" fillId="3" borderId="4" xfId="0" applyNumberFormat="1" applyFont="1" applyFill="1" applyBorder="1"/>
    <xf numFmtId="0" fontId="8" fillId="3" borderId="0" xfId="0" applyFont="1" applyFill="1" applyAlignment="1">
      <alignment horizontal="center"/>
    </xf>
    <xf numFmtId="0" fontId="4" fillId="12" borderId="14" xfId="0" applyFont="1" applyFill="1" applyBorder="1" applyAlignment="1">
      <alignment horizontal="left" vertical="center"/>
    </xf>
    <xf numFmtId="0" fontId="4" fillId="12" borderId="15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0" fillId="12" borderId="15" xfId="0" applyFill="1" applyBorder="1" applyAlignment="1">
      <alignment vertical="center" wrapText="1"/>
    </xf>
    <xf numFmtId="0" fontId="0" fillId="12" borderId="15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64" fontId="3" fillId="3" borderId="0" xfId="0" applyNumberFormat="1" applyFont="1" applyFill="1" applyProtection="1">
      <protection locked="0"/>
    </xf>
    <xf numFmtId="0" fontId="3" fillId="3" borderId="0" xfId="0" applyFont="1" applyFill="1" applyAlignment="1">
      <alignment horizontal="center"/>
    </xf>
    <xf numFmtId="164" fontId="3" fillId="3" borderId="4" xfId="0" applyNumberFormat="1" applyFont="1" applyFill="1" applyBorder="1" applyProtection="1">
      <protection locked="0"/>
    </xf>
    <xf numFmtId="0" fontId="11" fillId="3" borderId="0" xfId="0" applyFont="1" applyFill="1"/>
    <xf numFmtId="0" fontId="11" fillId="3" borderId="0" xfId="0" applyFont="1" applyFill="1" applyAlignment="1">
      <alignment wrapText="1"/>
    </xf>
    <xf numFmtId="0" fontId="5" fillId="2" borderId="2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164" fontId="11" fillId="3" borderId="0" xfId="0" applyNumberFormat="1" applyFont="1" applyFill="1"/>
    <xf numFmtId="164" fontId="11" fillId="3" borderId="4" xfId="0" applyNumberFormat="1" applyFont="1" applyFill="1" applyBorder="1"/>
    <xf numFmtId="0" fontId="11" fillId="3" borderId="0" xfId="0" applyFont="1" applyFill="1" applyAlignment="1">
      <alignment horizontal="center" wrapText="1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kins/Applications%20&amp;%20Docs/20-21/21-22%20Perkins%20Local%20Application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Background"/>
      <sheetName val="Narrative"/>
      <sheetName val="Budget Detail &amp; Amendments"/>
      <sheetName val="Budget Roll-Up"/>
      <sheetName val="Project Roll-Up"/>
      <sheetName val="Improvement Plan"/>
      <sheetName val="Program Assurances"/>
      <sheetName val="20-21 Calendar"/>
      <sheetName val="Do Not 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Yes</v>
          </cell>
          <cell r="B1" t="str">
            <v>Quarter 1</v>
          </cell>
          <cell r="C1" t="str">
            <v>Salaries</v>
          </cell>
          <cell r="D1" t="str">
            <v>Contracted Services</v>
          </cell>
          <cell r="E1" t="str">
            <v>Telephone</v>
          </cell>
        </row>
        <row r="2">
          <cell r="A2" t="str">
            <v>No</v>
          </cell>
          <cell r="B2" t="str">
            <v>Quarter 2</v>
          </cell>
          <cell r="C2" t="str">
            <v>Hourly Wages</v>
          </cell>
          <cell r="D2" t="str">
            <v>Printing</v>
          </cell>
          <cell r="E2" t="str">
            <v>Postage and Mailing</v>
          </cell>
        </row>
        <row r="3">
          <cell r="B3" t="str">
            <v>Quarter 3</v>
          </cell>
        </row>
        <row r="4">
          <cell r="B4" t="str">
            <v>Quarter 4</v>
          </cell>
        </row>
        <row r="10">
          <cell r="A10" t="str">
            <v>Consumable Supplies</v>
          </cell>
          <cell r="D10" t="str">
            <v>Dues/Subscriptions</v>
          </cell>
        </row>
        <row r="11">
          <cell r="A11" t="str">
            <v>Minor Equipment</v>
          </cell>
          <cell r="D11" t="str">
            <v>Training/Registration Costs</v>
          </cell>
        </row>
        <row r="12">
          <cell r="D12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65CB-8BB6-4ED9-83DE-027658115C10}">
  <dimension ref="A1:X137"/>
  <sheetViews>
    <sheetView tabSelected="1" topLeftCell="A121" zoomScale="125" zoomScaleNormal="125" zoomScaleSheetLayoutView="100" workbookViewId="0">
      <selection activeCell="E81" sqref="E81:M81"/>
    </sheetView>
  </sheetViews>
  <sheetFormatPr defaultColWidth="9.453125" defaultRowHeight="14.5" x14ac:dyDescent="0.35"/>
  <cols>
    <col min="1" max="1" width="11" customWidth="1"/>
    <col min="2" max="3" width="9.26953125" style="54" customWidth="1"/>
    <col min="4" max="4" width="11.54296875" style="54" customWidth="1"/>
    <col min="5" max="5" width="11" customWidth="1"/>
    <col min="13" max="13" width="11.6328125" customWidth="1"/>
    <col min="14" max="14" width="19" customWidth="1"/>
    <col min="15" max="15" width="16.54296875" style="182" customWidth="1"/>
    <col min="16" max="16" width="36.1796875" style="183" customWidth="1"/>
    <col min="17" max="17" width="16.54296875" style="184" customWidth="1"/>
    <col min="18" max="18" width="36.1796875" style="183" customWidth="1"/>
    <col min="19" max="19" width="15.54296875" style="184" customWidth="1"/>
    <col min="20" max="20" width="36.1796875" style="183" customWidth="1"/>
  </cols>
  <sheetData>
    <row r="1" spans="1:24" s="5" customFormat="1" ht="19" thickBot="1" x14ac:dyDescent="0.5">
      <c r="A1" s="1" t="s">
        <v>0</v>
      </c>
      <c r="B1" s="2"/>
      <c r="C1" s="3">
        <v>92550.39</v>
      </c>
      <c r="D1" s="4"/>
      <c r="O1" s="6"/>
      <c r="P1" s="7"/>
      <c r="Q1" s="8"/>
      <c r="R1" s="7"/>
      <c r="S1" s="8"/>
      <c r="T1" s="7"/>
    </row>
    <row r="2" spans="1:24" s="5" customFormat="1" x14ac:dyDescent="0.35">
      <c r="B2" s="9"/>
      <c r="C2" s="9"/>
      <c r="D2" s="9"/>
      <c r="O2" s="6"/>
      <c r="P2" s="7"/>
      <c r="Q2" s="8"/>
      <c r="R2" s="7"/>
      <c r="S2" s="8"/>
      <c r="T2" s="7"/>
    </row>
    <row r="3" spans="1:24" ht="18.5" x14ac:dyDescent="0.45">
      <c r="A3" s="10" t="s">
        <v>1</v>
      </c>
      <c r="B3" s="11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/>
      <c r="V3" s="13"/>
      <c r="W3" s="13"/>
      <c r="X3" s="13"/>
    </row>
    <row r="4" spans="1:24" s="5" customFormat="1" x14ac:dyDescent="0.35">
      <c r="A4" s="15" t="s">
        <v>2</v>
      </c>
      <c r="B4" s="16"/>
      <c r="C4" s="16"/>
      <c r="D4" s="16"/>
      <c r="E4" s="16"/>
      <c r="F4" s="9"/>
      <c r="G4" s="9"/>
      <c r="O4" s="6"/>
    </row>
    <row r="5" spans="1:24" s="5" customFormat="1" ht="15" thickBot="1" x14ac:dyDescent="0.4">
      <c r="A5" s="16"/>
      <c r="B5" s="16"/>
      <c r="C5" s="16"/>
      <c r="D5" s="16"/>
      <c r="E5" s="16"/>
      <c r="F5" s="9"/>
      <c r="G5" s="9"/>
      <c r="O5" s="6"/>
    </row>
    <row r="6" spans="1:24" s="5" customFormat="1" ht="15" thickBot="1" x14ac:dyDescent="0.4">
      <c r="A6" s="15" t="s">
        <v>3</v>
      </c>
      <c r="B6" s="16"/>
      <c r="C6" s="16"/>
      <c r="D6" s="16"/>
      <c r="E6" s="17">
        <f>64333.7*0.05</f>
        <v>3216.6849999999999</v>
      </c>
      <c r="G6" s="9"/>
      <c r="O6" s="6"/>
    </row>
    <row r="7" spans="1:24" s="5" customFormat="1" ht="15" thickBot="1" x14ac:dyDescent="0.4">
      <c r="A7" s="16"/>
      <c r="B7" s="16"/>
      <c r="C7" s="16"/>
      <c r="D7" s="16"/>
      <c r="E7" s="16"/>
      <c r="F7" s="16"/>
      <c r="G7" s="16"/>
      <c r="O7" s="6"/>
    </row>
    <row r="8" spans="1:24" s="5" customFormat="1" ht="15" thickBot="1" x14ac:dyDescent="0.4">
      <c r="A8" s="5" t="s">
        <v>4</v>
      </c>
      <c r="B8" s="9"/>
      <c r="C8" s="9"/>
      <c r="D8" s="9"/>
      <c r="H8" s="18" t="s">
        <v>5</v>
      </c>
      <c r="J8" s="15" t="s">
        <v>6</v>
      </c>
      <c r="L8" s="16"/>
      <c r="M8" s="16"/>
      <c r="N8" s="16"/>
      <c r="O8" s="19"/>
    </row>
    <row r="9" spans="1:24" s="5" customFormat="1" x14ac:dyDescent="0.35">
      <c r="A9" s="16"/>
      <c r="B9" s="16"/>
      <c r="C9" s="16"/>
      <c r="D9" s="16"/>
      <c r="E9" s="16"/>
      <c r="F9" s="16"/>
      <c r="G9" s="16"/>
      <c r="O9" s="6"/>
    </row>
    <row r="10" spans="1:24" s="5" customFormat="1" ht="15" thickBot="1" x14ac:dyDescent="0.4">
      <c r="A10" s="15" t="s">
        <v>7</v>
      </c>
      <c r="B10" s="16"/>
      <c r="C10" s="16"/>
      <c r="D10" s="16"/>
      <c r="E10" s="15"/>
      <c r="F10" s="15"/>
      <c r="G10" s="15"/>
      <c r="H10" s="15"/>
      <c r="I10" s="15"/>
      <c r="J10" s="15"/>
      <c r="O10" s="6"/>
    </row>
    <row r="11" spans="1:24" s="5" customFormat="1" x14ac:dyDescent="0.35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4"/>
      <c r="Q11" s="9"/>
      <c r="R11" s="9"/>
      <c r="S11" s="9"/>
      <c r="T11" s="9"/>
      <c r="U11" s="9"/>
      <c r="V11" s="9"/>
      <c r="W11" s="9"/>
      <c r="X11" s="9"/>
    </row>
    <row r="12" spans="1:24" s="5" customFormat="1" x14ac:dyDescent="0.3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3"/>
      <c r="P12" s="24"/>
      <c r="Q12" s="9"/>
      <c r="R12" s="9"/>
      <c r="S12" s="9"/>
      <c r="T12" s="9"/>
      <c r="U12" s="9"/>
      <c r="V12" s="9"/>
      <c r="W12" s="9"/>
      <c r="X12" s="9"/>
    </row>
    <row r="13" spans="1:24" s="5" customFormat="1" x14ac:dyDescent="0.3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3"/>
      <c r="P13" s="24"/>
      <c r="Q13" s="9"/>
      <c r="R13" s="9"/>
      <c r="S13" s="9"/>
      <c r="T13" s="9"/>
      <c r="U13" s="9"/>
      <c r="V13" s="9"/>
      <c r="W13" s="9"/>
      <c r="X13" s="9"/>
    </row>
    <row r="14" spans="1:24" s="5" customFormat="1" ht="15" thickBot="1" x14ac:dyDescent="0.4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3"/>
      <c r="P14" s="24"/>
      <c r="Q14" s="9"/>
      <c r="R14" s="9"/>
      <c r="S14" s="9"/>
      <c r="T14" s="9"/>
      <c r="U14" s="9"/>
      <c r="V14" s="9"/>
      <c r="W14" s="9"/>
      <c r="X14" s="9"/>
    </row>
    <row r="15" spans="1:24" s="5" customFormat="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  <c r="P15" s="24"/>
      <c r="Q15" s="9"/>
      <c r="R15" s="9"/>
      <c r="S15" s="9"/>
      <c r="T15" s="9"/>
      <c r="U15" s="9"/>
      <c r="V15" s="9"/>
      <c r="W15" s="9"/>
      <c r="X15" s="9"/>
    </row>
    <row r="16" spans="1:24" s="13" customFormat="1" ht="23.5" x14ac:dyDescent="0.55000000000000004">
      <c r="A16" s="31" t="s">
        <v>9</v>
      </c>
      <c r="B16" s="32"/>
      <c r="C16" s="32"/>
      <c r="D16" s="33"/>
      <c r="E16" s="34"/>
      <c r="F16" s="34"/>
      <c r="G16" s="34"/>
      <c r="H16" s="34"/>
      <c r="I16" s="34"/>
      <c r="J16" s="34"/>
      <c r="K16" s="34"/>
      <c r="O16" s="14"/>
      <c r="P16" s="35"/>
      <c r="Q16" s="36"/>
      <c r="R16" s="35"/>
      <c r="S16" s="36"/>
      <c r="T16" s="35"/>
    </row>
    <row r="17" spans="1:20" s="43" customFormat="1" ht="15.5" x14ac:dyDescent="0.35">
      <c r="A17" s="37" t="s">
        <v>10</v>
      </c>
      <c r="B17" s="38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 t="s">
        <v>11</v>
      </c>
      <c r="O17" s="42" t="s">
        <v>12</v>
      </c>
      <c r="P17" s="42" t="s">
        <v>13</v>
      </c>
      <c r="Q17" s="42" t="s">
        <v>14</v>
      </c>
      <c r="R17" s="42" t="s">
        <v>13</v>
      </c>
      <c r="S17" s="42" t="s">
        <v>15</v>
      </c>
      <c r="T17" s="42" t="s">
        <v>13</v>
      </c>
    </row>
    <row r="18" spans="1:20" s="54" customFormat="1" ht="29" x14ac:dyDescent="0.35">
      <c r="A18" s="44" t="s">
        <v>16</v>
      </c>
      <c r="B18" s="45" t="s">
        <v>17</v>
      </c>
      <c r="C18" s="45" t="s">
        <v>18</v>
      </c>
      <c r="D18" s="46" t="s">
        <v>19</v>
      </c>
      <c r="E18" s="47" t="s">
        <v>20</v>
      </c>
      <c r="F18" s="48"/>
      <c r="G18" s="48"/>
      <c r="H18" s="48"/>
      <c r="I18" s="48"/>
      <c r="J18" s="48"/>
      <c r="K18" s="48"/>
      <c r="L18" s="48"/>
      <c r="M18" s="49"/>
      <c r="N18" s="50" t="s">
        <v>21</v>
      </c>
      <c r="O18" s="51" t="s">
        <v>21</v>
      </c>
      <c r="P18" s="52"/>
      <c r="Q18" s="52" t="s">
        <v>21</v>
      </c>
      <c r="R18" s="53"/>
      <c r="S18" s="52" t="s">
        <v>21</v>
      </c>
      <c r="T18" s="53"/>
    </row>
    <row r="19" spans="1:20" s="66" customFormat="1" ht="29.5" customHeight="1" x14ac:dyDescent="0.35">
      <c r="A19" s="55">
        <v>1</v>
      </c>
      <c r="B19" s="56" t="s">
        <v>22</v>
      </c>
      <c r="C19" s="57" t="s">
        <v>23</v>
      </c>
      <c r="D19" s="58" t="s">
        <v>24</v>
      </c>
      <c r="E19" s="59" t="s">
        <v>25</v>
      </c>
      <c r="F19" s="60"/>
      <c r="G19" s="60"/>
      <c r="H19" s="60"/>
      <c r="I19" s="60"/>
      <c r="J19" s="60"/>
      <c r="K19" s="60"/>
      <c r="L19" s="60"/>
      <c r="M19" s="61"/>
      <c r="N19" s="62">
        <v>25000</v>
      </c>
      <c r="O19" s="63"/>
      <c r="P19" s="64"/>
      <c r="Q19" s="65"/>
      <c r="R19" s="56"/>
      <c r="S19" s="65"/>
      <c r="T19" s="56"/>
    </row>
    <row r="20" spans="1:20" s="66" customFormat="1" ht="29" customHeight="1" x14ac:dyDescent="0.35">
      <c r="A20" s="55">
        <v>2</v>
      </c>
      <c r="B20" s="56" t="s">
        <v>22</v>
      </c>
      <c r="C20" s="57" t="s">
        <v>23</v>
      </c>
      <c r="D20" s="58" t="s">
        <v>24</v>
      </c>
      <c r="E20" s="59" t="s">
        <v>26</v>
      </c>
      <c r="F20" s="60"/>
      <c r="G20" s="60"/>
      <c r="H20" s="60"/>
      <c r="I20" s="60"/>
      <c r="J20" s="60"/>
      <c r="K20" s="60"/>
      <c r="L20" s="60"/>
      <c r="M20" s="61"/>
      <c r="N20" s="62">
        <v>1000</v>
      </c>
      <c r="O20" s="63"/>
      <c r="P20" s="64"/>
      <c r="Q20" s="65"/>
      <c r="R20" s="56"/>
      <c r="S20" s="65"/>
      <c r="T20" s="56"/>
    </row>
    <row r="21" spans="1:20" s="66" customFormat="1" ht="29.5" customHeight="1" x14ac:dyDescent="0.35">
      <c r="A21" s="55">
        <v>3</v>
      </c>
      <c r="B21" s="56" t="s">
        <v>22</v>
      </c>
      <c r="C21" s="57" t="s">
        <v>23</v>
      </c>
      <c r="D21" s="58" t="s">
        <v>24</v>
      </c>
      <c r="E21" s="59" t="s">
        <v>27</v>
      </c>
      <c r="F21" s="60"/>
      <c r="G21" s="60"/>
      <c r="H21" s="60"/>
      <c r="I21" s="60"/>
      <c r="J21" s="60"/>
      <c r="K21" s="60"/>
      <c r="L21" s="60"/>
      <c r="M21" s="61"/>
      <c r="N21" s="62">
        <v>4500</v>
      </c>
      <c r="O21" s="63"/>
      <c r="P21" s="64"/>
      <c r="Q21" s="65"/>
      <c r="R21" s="56"/>
      <c r="S21" s="65"/>
      <c r="T21" s="56"/>
    </row>
    <row r="22" spans="1:20" s="66" customFormat="1" ht="29" x14ac:dyDescent="0.35">
      <c r="A22" s="55">
        <v>4</v>
      </c>
      <c r="B22" s="56" t="s">
        <v>22</v>
      </c>
      <c r="C22" s="57" t="s">
        <v>23</v>
      </c>
      <c r="D22" s="58" t="s">
        <v>28</v>
      </c>
      <c r="E22" s="59" t="s">
        <v>29</v>
      </c>
      <c r="F22" s="60"/>
      <c r="G22" s="60"/>
      <c r="H22" s="60"/>
      <c r="I22" s="60"/>
      <c r="J22" s="60"/>
      <c r="K22" s="60"/>
      <c r="L22" s="60"/>
      <c r="M22" s="61"/>
      <c r="N22" s="62">
        <v>500</v>
      </c>
      <c r="O22" s="63"/>
      <c r="P22" s="64"/>
      <c r="Q22" s="65"/>
      <c r="R22" s="56"/>
      <c r="S22" s="65"/>
      <c r="T22" s="56"/>
    </row>
    <row r="23" spans="1:20" s="66" customFormat="1" x14ac:dyDescent="0.35">
      <c r="A23" s="55"/>
      <c r="B23" s="56"/>
      <c r="C23" s="57"/>
      <c r="D23" s="58"/>
      <c r="E23" s="59"/>
      <c r="F23" s="60"/>
      <c r="G23" s="60"/>
      <c r="H23" s="60"/>
      <c r="I23" s="60"/>
      <c r="J23" s="60"/>
      <c r="K23" s="60"/>
      <c r="L23" s="60"/>
      <c r="M23" s="61"/>
      <c r="N23" s="62"/>
      <c r="O23" s="63"/>
      <c r="P23" s="64"/>
      <c r="Q23" s="65"/>
      <c r="R23" s="56"/>
      <c r="S23" s="65"/>
      <c r="T23" s="56"/>
    </row>
    <row r="24" spans="1:20" s="66" customFormat="1" x14ac:dyDescent="0.35">
      <c r="A24" s="55"/>
      <c r="B24" s="56"/>
      <c r="C24" s="57"/>
      <c r="D24" s="58"/>
      <c r="E24" s="59"/>
      <c r="F24" s="60"/>
      <c r="G24" s="60"/>
      <c r="H24" s="60"/>
      <c r="I24" s="60"/>
      <c r="J24" s="60"/>
      <c r="K24" s="60"/>
      <c r="L24" s="60"/>
      <c r="M24" s="61"/>
      <c r="N24" s="62"/>
      <c r="O24" s="63"/>
      <c r="P24" s="64"/>
      <c r="Q24" s="65"/>
      <c r="R24" s="56"/>
      <c r="S24" s="65"/>
      <c r="T24" s="56"/>
    </row>
    <row r="25" spans="1:20" s="66" customFormat="1" x14ac:dyDescent="0.35">
      <c r="A25" s="55"/>
      <c r="B25" s="56"/>
      <c r="C25" s="57"/>
      <c r="D25" s="58"/>
      <c r="E25" s="59"/>
      <c r="F25" s="60"/>
      <c r="G25" s="60"/>
      <c r="H25" s="60"/>
      <c r="I25" s="60"/>
      <c r="J25" s="60"/>
      <c r="K25" s="60"/>
      <c r="L25" s="60"/>
      <c r="M25" s="61"/>
      <c r="N25" s="62"/>
      <c r="O25" s="63"/>
      <c r="P25" s="64"/>
      <c r="Q25" s="65"/>
      <c r="R25" s="56"/>
      <c r="S25" s="65"/>
      <c r="T25" s="56"/>
    </row>
    <row r="26" spans="1:20" s="66" customFormat="1" x14ac:dyDescent="0.35">
      <c r="A26" s="55"/>
      <c r="B26" s="56"/>
      <c r="C26" s="57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62"/>
      <c r="O26" s="63"/>
      <c r="P26" s="64"/>
      <c r="Q26" s="65"/>
      <c r="R26" s="56"/>
      <c r="S26" s="65"/>
      <c r="T26" s="56"/>
    </row>
    <row r="27" spans="1:20" s="66" customFormat="1" x14ac:dyDescent="0.35">
      <c r="A27" s="55"/>
      <c r="B27" s="56"/>
      <c r="C27" s="57"/>
      <c r="D27" s="58"/>
      <c r="E27" s="59"/>
      <c r="F27" s="60"/>
      <c r="G27" s="60"/>
      <c r="H27" s="60"/>
      <c r="I27" s="60"/>
      <c r="J27" s="60"/>
      <c r="K27" s="60"/>
      <c r="L27" s="60"/>
      <c r="M27" s="61"/>
      <c r="N27" s="62"/>
      <c r="O27" s="63"/>
      <c r="P27" s="64"/>
      <c r="Q27" s="65"/>
      <c r="R27" s="56"/>
      <c r="S27" s="65"/>
      <c r="T27" s="56"/>
    </row>
    <row r="28" spans="1:20" s="66" customFormat="1" x14ac:dyDescent="0.35">
      <c r="A28" s="55"/>
      <c r="B28" s="56"/>
      <c r="C28" s="57"/>
      <c r="D28" s="58"/>
      <c r="E28" s="59"/>
      <c r="F28" s="60"/>
      <c r="G28" s="60"/>
      <c r="H28" s="60"/>
      <c r="I28" s="60"/>
      <c r="J28" s="60"/>
      <c r="K28" s="60"/>
      <c r="L28" s="60"/>
      <c r="M28" s="61"/>
      <c r="N28" s="62"/>
      <c r="O28" s="63"/>
      <c r="P28" s="64"/>
      <c r="Q28" s="65"/>
      <c r="R28" s="56"/>
      <c r="S28" s="65"/>
      <c r="T28" s="56"/>
    </row>
    <row r="29" spans="1:20" s="67" customFormat="1" x14ac:dyDescent="0.35">
      <c r="B29" s="68"/>
      <c r="C29" s="68"/>
      <c r="D29" s="68"/>
      <c r="K29" s="69" t="s">
        <v>30</v>
      </c>
      <c r="N29" s="69">
        <f>SUM(N19:N28)</f>
        <v>31000</v>
      </c>
      <c r="O29" s="70">
        <f>SUM(O19:O28)</f>
        <v>0</v>
      </c>
      <c r="P29" s="71"/>
      <c r="Q29" s="72">
        <f>SUM(Q19:Q28)</f>
        <v>0</v>
      </c>
      <c r="R29" s="71"/>
      <c r="S29" s="72">
        <f>SUM(S19:S28)</f>
        <v>0</v>
      </c>
      <c r="T29" s="71"/>
    </row>
    <row r="30" spans="1:20" s="5" customFormat="1" x14ac:dyDescent="0.35">
      <c r="B30" s="9"/>
      <c r="C30" s="9"/>
      <c r="D30" s="9"/>
      <c r="O30" s="6"/>
      <c r="P30" s="7"/>
      <c r="Q30" s="8"/>
      <c r="R30" s="7"/>
      <c r="S30" s="8"/>
      <c r="T30" s="7"/>
    </row>
    <row r="31" spans="1:20" s="80" customFormat="1" ht="37" x14ac:dyDescent="0.35">
      <c r="A31" s="73" t="s">
        <v>31</v>
      </c>
      <c r="B31" s="74"/>
      <c r="C31" s="74"/>
      <c r="D31" s="74"/>
      <c r="E31" s="75"/>
      <c r="F31" s="75"/>
      <c r="G31" s="75"/>
      <c r="H31" s="75"/>
      <c r="I31" s="75"/>
      <c r="J31" s="75"/>
      <c r="K31" s="75"/>
      <c r="L31" s="75"/>
      <c r="M31" s="76"/>
      <c r="N31" s="77" t="s">
        <v>11</v>
      </c>
      <c r="O31" s="78" t="s">
        <v>12</v>
      </c>
      <c r="P31" s="42" t="s">
        <v>13</v>
      </c>
      <c r="Q31" s="78" t="s">
        <v>14</v>
      </c>
      <c r="R31" s="79" t="s">
        <v>13</v>
      </c>
      <c r="S31" s="78" t="s">
        <v>15</v>
      </c>
      <c r="T31" s="79" t="s">
        <v>13</v>
      </c>
    </row>
    <row r="32" spans="1:20" s="54" customFormat="1" ht="29" x14ac:dyDescent="0.35">
      <c r="A32" s="44" t="s">
        <v>16</v>
      </c>
      <c r="B32" s="45" t="s">
        <v>17</v>
      </c>
      <c r="C32" s="45" t="s">
        <v>18</v>
      </c>
      <c r="D32" s="46" t="s">
        <v>19</v>
      </c>
      <c r="E32" s="47" t="s">
        <v>20</v>
      </c>
      <c r="F32" s="48"/>
      <c r="G32" s="48"/>
      <c r="H32" s="48"/>
      <c r="I32" s="48"/>
      <c r="J32" s="48"/>
      <c r="K32" s="48"/>
      <c r="L32" s="48"/>
      <c r="M32" s="49"/>
      <c r="N32" s="50" t="s">
        <v>21</v>
      </c>
      <c r="O32" s="51" t="s">
        <v>21</v>
      </c>
      <c r="P32" s="52"/>
      <c r="Q32" s="52" t="s">
        <v>21</v>
      </c>
      <c r="R32" s="53"/>
      <c r="S32" s="52" t="s">
        <v>21</v>
      </c>
      <c r="T32" s="53"/>
    </row>
    <row r="33" spans="1:20" s="66" customFormat="1" ht="29" x14ac:dyDescent="0.35">
      <c r="A33" s="55">
        <v>1</v>
      </c>
      <c r="B33" s="56" t="s">
        <v>22</v>
      </c>
      <c r="C33" s="57" t="s">
        <v>23</v>
      </c>
      <c r="D33" s="81" t="s">
        <v>32</v>
      </c>
      <c r="E33" s="59" t="s">
        <v>33</v>
      </c>
      <c r="F33" s="60"/>
      <c r="G33" s="60"/>
      <c r="H33" s="60"/>
      <c r="I33" s="60"/>
      <c r="J33" s="60"/>
      <c r="K33" s="60"/>
      <c r="L33" s="60"/>
      <c r="M33" s="61"/>
      <c r="N33" s="62">
        <v>9250</v>
      </c>
      <c r="O33" s="63"/>
      <c r="P33" s="64"/>
      <c r="Q33" s="65"/>
      <c r="R33" s="56"/>
      <c r="S33" s="65"/>
      <c r="T33" s="56"/>
    </row>
    <row r="34" spans="1:20" s="66" customFormat="1" ht="29" x14ac:dyDescent="0.35">
      <c r="A34" s="55">
        <v>2</v>
      </c>
      <c r="B34" s="56" t="s">
        <v>22</v>
      </c>
      <c r="C34" s="57" t="s">
        <v>23</v>
      </c>
      <c r="D34" s="81" t="s">
        <v>32</v>
      </c>
      <c r="E34" s="59" t="s">
        <v>34</v>
      </c>
      <c r="F34" s="60"/>
      <c r="G34" s="60"/>
      <c r="H34" s="60"/>
      <c r="I34" s="60"/>
      <c r="J34" s="60"/>
      <c r="K34" s="60"/>
      <c r="L34" s="60"/>
      <c r="M34" s="61"/>
      <c r="N34" s="62">
        <f>N20*0.7455</f>
        <v>745.5</v>
      </c>
      <c r="O34" s="63"/>
      <c r="P34" s="64"/>
      <c r="Q34" s="65"/>
      <c r="R34" s="56"/>
      <c r="S34" s="65"/>
      <c r="T34" s="56"/>
    </row>
    <row r="35" spans="1:20" s="66" customFormat="1" ht="29" x14ac:dyDescent="0.35">
      <c r="A35" s="55">
        <v>3</v>
      </c>
      <c r="B35" s="56" t="s">
        <v>22</v>
      </c>
      <c r="C35" s="57" t="s">
        <v>23</v>
      </c>
      <c r="D35" s="81" t="s">
        <v>32</v>
      </c>
      <c r="E35" s="59" t="s">
        <v>35</v>
      </c>
      <c r="F35" s="60"/>
      <c r="G35" s="60"/>
      <c r="H35" s="60"/>
      <c r="I35" s="60"/>
      <c r="J35" s="60"/>
      <c r="K35" s="60"/>
      <c r="L35" s="60"/>
      <c r="M35" s="61"/>
      <c r="N35" s="62">
        <f>N21*0.12</f>
        <v>540</v>
      </c>
      <c r="O35" s="63"/>
      <c r="P35" s="64"/>
      <c r="Q35" s="65"/>
      <c r="R35" s="56"/>
      <c r="S35" s="65"/>
      <c r="T35" s="56"/>
    </row>
    <row r="36" spans="1:20" s="66" customFormat="1" ht="29" x14ac:dyDescent="0.35">
      <c r="A36" s="55">
        <v>4</v>
      </c>
      <c r="B36" s="56" t="s">
        <v>22</v>
      </c>
      <c r="C36" s="57" t="s">
        <v>23</v>
      </c>
      <c r="D36" s="81" t="s">
        <v>32</v>
      </c>
      <c r="E36" s="59" t="s">
        <v>36</v>
      </c>
      <c r="F36" s="60"/>
      <c r="G36" s="60"/>
      <c r="H36" s="60"/>
      <c r="I36" s="60"/>
      <c r="J36" s="60"/>
      <c r="K36" s="60"/>
      <c r="L36" s="60"/>
      <c r="M36" s="61"/>
      <c r="N36" s="62">
        <f>N22*0.18</f>
        <v>90</v>
      </c>
      <c r="O36" s="63"/>
      <c r="P36" s="64"/>
      <c r="Q36" s="65"/>
      <c r="R36" s="56"/>
      <c r="S36" s="65"/>
      <c r="T36" s="56"/>
    </row>
    <row r="37" spans="1:20" s="66" customFormat="1" ht="29" x14ac:dyDescent="0.35">
      <c r="A37" s="55"/>
      <c r="B37" s="56"/>
      <c r="C37" s="57"/>
      <c r="D37" s="81" t="s">
        <v>32</v>
      </c>
      <c r="E37" s="59"/>
      <c r="F37" s="60"/>
      <c r="G37" s="60"/>
      <c r="H37" s="60"/>
      <c r="I37" s="60"/>
      <c r="J37" s="60"/>
      <c r="K37" s="60"/>
      <c r="L37" s="60"/>
      <c r="M37" s="61"/>
      <c r="N37" s="62"/>
      <c r="O37" s="63"/>
      <c r="P37" s="64"/>
      <c r="Q37" s="65"/>
      <c r="R37" s="56"/>
      <c r="S37" s="65"/>
      <c r="T37" s="56"/>
    </row>
    <row r="38" spans="1:20" s="66" customFormat="1" ht="29" x14ac:dyDescent="0.35">
      <c r="A38" s="55"/>
      <c r="B38" s="56"/>
      <c r="C38" s="57"/>
      <c r="D38" s="81" t="s">
        <v>32</v>
      </c>
      <c r="E38" s="59"/>
      <c r="F38" s="60"/>
      <c r="G38" s="60"/>
      <c r="H38" s="60"/>
      <c r="I38" s="60"/>
      <c r="J38" s="60"/>
      <c r="K38" s="60"/>
      <c r="L38" s="60"/>
      <c r="M38" s="61"/>
      <c r="N38" s="62"/>
      <c r="O38" s="63"/>
      <c r="P38" s="64"/>
      <c r="Q38" s="65"/>
      <c r="R38" s="56"/>
      <c r="S38" s="65"/>
      <c r="T38" s="56"/>
    </row>
    <row r="39" spans="1:20" s="66" customFormat="1" ht="29" x14ac:dyDescent="0.35">
      <c r="A39" s="55"/>
      <c r="B39" s="56"/>
      <c r="C39" s="57"/>
      <c r="D39" s="81" t="s">
        <v>32</v>
      </c>
      <c r="E39" s="59"/>
      <c r="F39" s="60"/>
      <c r="G39" s="60"/>
      <c r="H39" s="60"/>
      <c r="I39" s="60"/>
      <c r="J39" s="60"/>
      <c r="K39" s="60"/>
      <c r="L39" s="60"/>
      <c r="M39" s="61"/>
      <c r="N39" s="62"/>
      <c r="O39" s="63"/>
      <c r="P39" s="64"/>
      <c r="Q39" s="65"/>
      <c r="R39" s="56"/>
      <c r="S39" s="65"/>
      <c r="T39" s="56"/>
    </row>
    <row r="40" spans="1:20" s="66" customFormat="1" ht="29" x14ac:dyDescent="0.35">
      <c r="A40" s="55"/>
      <c r="B40" s="56"/>
      <c r="C40" s="57"/>
      <c r="D40" s="81" t="s">
        <v>32</v>
      </c>
      <c r="E40" s="59"/>
      <c r="F40" s="60"/>
      <c r="G40" s="60"/>
      <c r="H40" s="60"/>
      <c r="I40" s="60"/>
      <c r="J40" s="60"/>
      <c r="K40" s="60"/>
      <c r="L40" s="60"/>
      <c r="M40" s="61"/>
      <c r="N40" s="62"/>
      <c r="O40" s="63"/>
      <c r="P40" s="64"/>
      <c r="Q40" s="65"/>
      <c r="R40" s="56"/>
      <c r="S40" s="65"/>
      <c r="T40" s="56"/>
    </row>
    <row r="41" spans="1:20" s="66" customFormat="1" ht="29" x14ac:dyDescent="0.35">
      <c r="A41" s="55"/>
      <c r="B41" s="56"/>
      <c r="C41" s="57"/>
      <c r="D41" s="81" t="s">
        <v>32</v>
      </c>
      <c r="E41" s="59"/>
      <c r="F41" s="60"/>
      <c r="G41" s="60"/>
      <c r="H41" s="60"/>
      <c r="I41" s="60"/>
      <c r="J41" s="60"/>
      <c r="K41" s="60"/>
      <c r="L41" s="60"/>
      <c r="M41" s="61"/>
      <c r="N41" s="62"/>
      <c r="O41" s="63"/>
      <c r="P41" s="64"/>
      <c r="Q41" s="65"/>
      <c r="R41" s="56"/>
      <c r="S41" s="65"/>
      <c r="T41" s="56"/>
    </row>
    <row r="42" spans="1:20" s="66" customFormat="1" ht="29" x14ac:dyDescent="0.35">
      <c r="A42" s="55"/>
      <c r="B42" s="56"/>
      <c r="C42" s="57"/>
      <c r="D42" s="81" t="s">
        <v>32</v>
      </c>
      <c r="E42" s="59"/>
      <c r="F42" s="60"/>
      <c r="G42" s="60"/>
      <c r="H42" s="60"/>
      <c r="I42" s="60"/>
      <c r="J42" s="60"/>
      <c r="K42" s="60"/>
      <c r="L42" s="60"/>
      <c r="M42" s="61"/>
      <c r="N42" s="62"/>
      <c r="O42" s="63"/>
      <c r="P42" s="64"/>
      <c r="Q42" s="65"/>
      <c r="R42" s="56"/>
      <c r="S42" s="65"/>
      <c r="T42" s="56"/>
    </row>
    <row r="43" spans="1:20" s="67" customFormat="1" x14ac:dyDescent="0.35">
      <c r="B43" s="68"/>
      <c r="C43" s="68"/>
      <c r="D43" s="68"/>
      <c r="K43" s="69" t="s">
        <v>37</v>
      </c>
      <c r="M43" s="82"/>
      <c r="N43" s="69">
        <f>SUM(N33:N42)</f>
        <v>10625.5</v>
      </c>
      <c r="O43" s="70">
        <f>SUM(O33:O42)</f>
        <v>0</v>
      </c>
      <c r="P43" s="71"/>
      <c r="Q43" s="72">
        <f>SUM(Q33:Q42)</f>
        <v>0</v>
      </c>
      <c r="R43" s="71"/>
      <c r="S43" s="72">
        <f>SUM(S33:S42)</f>
        <v>0</v>
      </c>
      <c r="T43" s="71"/>
    </row>
    <row r="44" spans="1:20" s="67" customFormat="1" ht="15" thickBot="1" x14ac:dyDescent="0.4">
      <c r="B44" s="68"/>
      <c r="C44" s="68"/>
      <c r="D44" s="68"/>
      <c r="N44" s="69"/>
      <c r="O44" s="70"/>
      <c r="P44" s="71"/>
      <c r="Q44" s="83"/>
      <c r="R44" s="71"/>
      <c r="S44" s="83"/>
      <c r="T44" s="71"/>
    </row>
    <row r="45" spans="1:20" s="67" customFormat="1" ht="19" thickBot="1" x14ac:dyDescent="0.5">
      <c r="B45" s="68"/>
      <c r="C45" s="68"/>
      <c r="D45" s="68"/>
      <c r="J45" s="84" t="s">
        <v>38</v>
      </c>
      <c r="K45" s="85"/>
      <c r="L45" s="85"/>
      <c r="M45" s="86"/>
      <c r="N45" s="69">
        <f>SUM(N29,N43)</f>
        <v>41625.5</v>
      </c>
      <c r="O45" s="70">
        <f>SUM(O29,O43)</f>
        <v>0</v>
      </c>
      <c r="P45" s="69"/>
      <c r="Q45" s="69">
        <f>SUM(Q29,Q43)</f>
        <v>0</v>
      </c>
      <c r="R45" s="69"/>
      <c r="S45" s="69">
        <f>SUM(S29,S43)</f>
        <v>0</v>
      </c>
      <c r="T45" s="71"/>
    </row>
    <row r="46" spans="1:20" s="67" customFormat="1" ht="18.5" x14ac:dyDescent="0.45">
      <c r="B46" s="68"/>
      <c r="C46" s="68"/>
      <c r="D46" s="68"/>
      <c r="J46" s="87"/>
      <c r="K46" s="87"/>
      <c r="L46" s="87"/>
      <c r="M46" s="87"/>
      <c r="N46" s="69"/>
      <c r="O46" s="70"/>
      <c r="P46" s="69"/>
      <c r="Q46" s="69"/>
      <c r="R46" s="69"/>
      <c r="S46" s="69"/>
      <c r="T46" s="71"/>
    </row>
    <row r="47" spans="1:20" s="13" customFormat="1" ht="23.5" x14ac:dyDescent="0.55000000000000004">
      <c r="A47" s="31" t="s">
        <v>39</v>
      </c>
      <c r="B47" s="32"/>
      <c r="C47" s="32"/>
      <c r="D47" s="12"/>
      <c r="O47" s="14"/>
      <c r="P47" s="35"/>
      <c r="Q47" s="36"/>
      <c r="R47" s="35"/>
      <c r="S47" s="36"/>
      <c r="T47" s="35"/>
    </row>
    <row r="48" spans="1:20" s="43" customFormat="1" ht="15.5" x14ac:dyDescent="0.35">
      <c r="A48" s="88" t="s">
        <v>40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91" t="s">
        <v>11</v>
      </c>
      <c r="O48" s="92" t="s">
        <v>12</v>
      </c>
      <c r="P48" s="92" t="s">
        <v>13</v>
      </c>
      <c r="Q48" s="92" t="s">
        <v>14</v>
      </c>
      <c r="R48" s="92" t="s">
        <v>13</v>
      </c>
      <c r="S48" s="92" t="s">
        <v>15</v>
      </c>
      <c r="T48" s="92" t="s">
        <v>13</v>
      </c>
    </row>
    <row r="49" spans="1:20" ht="29" x14ac:dyDescent="0.35">
      <c r="A49" s="93" t="s">
        <v>16</v>
      </c>
      <c r="B49" s="45" t="s">
        <v>17</v>
      </c>
      <c r="C49" s="45" t="s">
        <v>18</v>
      </c>
      <c r="D49" s="94" t="s">
        <v>19</v>
      </c>
      <c r="E49" s="95" t="s">
        <v>20</v>
      </c>
      <c r="F49" s="96"/>
      <c r="G49" s="96"/>
      <c r="H49" s="96"/>
      <c r="I49" s="96"/>
      <c r="J49" s="96"/>
      <c r="K49" s="96"/>
      <c r="L49" s="96"/>
      <c r="M49" s="97"/>
      <c r="N49" s="98" t="s">
        <v>21</v>
      </c>
      <c r="O49" s="99" t="s">
        <v>21</v>
      </c>
      <c r="P49" s="52"/>
      <c r="Q49" s="99" t="s">
        <v>21</v>
      </c>
      <c r="R49" s="53"/>
      <c r="S49" s="99" t="s">
        <v>21</v>
      </c>
      <c r="T49" s="53"/>
    </row>
    <row r="50" spans="1:20" s="66" customFormat="1" ht="13" customHeight="1" x14ac:dyDescent="0.35">
      <c r="A50" s="55"/>
      <c r="B50" s="56"/>
      <c r="C50" s="57"/>
      <c r="D50" s="58"/>
      <c r="E50" s="59"/>
      <c r="F50" s="60"/>
      <c r="G50" s="60"/>
      <c r="H50" s="60"/>
      <c r="I50" s="60"/>
      <c r="J50" s="60"/>
      <c r="K50" s="60"/>
      <c r="L50" s="60"/>
      <c r="M50" s="61"/>
      <c r="N50" s="62"/>
      <c r="O50" s="63"/>
      <c r="P50" s="64"/>
      <c r="Q50" s="63"/>
      <c r="R50" s="56"/>
      <c r="S50" s="63"/>
      <c r="T50" s="56"/>
    </row>
    <row r="51" spans="1:20" s="66" customFormat="1" ht="13" customHeight="1" x14ac:dyDescent="0.35">
      <c r="A51" s="55"/>
      <c r="B51" s="56"/>
      <c r="C51" s="57"/>
      <c r="D51" s="58"/>
      <c r="E51" s="59"/>
      <c r="F51" s="60"/>
      <c r="G51" s="60"/>
      <c r="H51" s="60"/>
      <c r="I51" s="60"/>
      <c r="J51" s="60"/>
      <c r="K51" s="60"/>
      <c r="L51" s="60"/>
      <c r="M51" s="61"/>
      <c r="N51" s="62"/>
      <c r="O51" s="63"/>
      <c r="P51" s="64"/>
      <c r="Q51" s="63"/>
      <c r="R51" s="56"/>
      <c r="S51" s="63"/>
      <c r="T51" s="56"/>
    </row>
    <row r="52" spans="1:20" s="66" customFormat="1" x14ac:dyDescent="0.35">
      <c r="A52" s="55"/>
      <c r="B52" s="56"/>
      <c r="C52" s="57"/>
      <c r="D52" s="58"/>
      <c r="E52" s="59"/>
      <c r="F52" s="60"/>
      <c r="G52" s="60"/>
      <c r="H52" s="60"/>
      <c r="I52" s="60"/>
      <c r="J52" s="60"/>
      <c r="K52" s="60"/>
      <c r="L52" s="60"/>
      <c r="M52" s="61"/>
      <c r="N52" s="62"/>
      <c r="O52" s="63"/>
      <c r="P52" s="64"/>
      <c r="Q52" s="63"/>
      <c r="R52" s="56"/>
      <c r="S52" s="63"/>
      <c r="T52" s="56"/>
    </row>
    <row r="53" spans="1:20" s="66" customFormat="1" x14ac:dyDescent="0.35">
      <c r="A53" s="55"/>
      <c r="B53" s="56"/>
      <c r="C53" s="57"/>
      <c r="D53" s="58"/>
      <c r="E53" s="59"/>
      <c r="F53" s="60"/>
      <c r="G53" s="60"/>
      <c r="H53" s="60"/>
      <c r="I53" s="60"/>
      <c r="J53" s="60"/>
      <c r="K53" s="60"/>
      <c r="L53" s="60"/>
      <c r="M53" s="61"/>
      <c r="N53" s="62"/>
      <c r="O53" s="63"/>
      <c r="P53" s="64"/>
      <c r="Q53" s="63"/>
      <c r="R53" s="56"/>
      <c r="S53" s="63"/>
      <c r="T53" s="56"/>
    </row>
    <row r="54" spans="1:20" s="66" customFormat="1" x14ac:dyDescent="0.35">
      <c r="A54" s="55"/>
      <c r="B54" s="56"/>
      <c r="C54" s="57"/>
      <c r="D54" s="58"/>
      <c r="E54" s="59"/>
      <c r="F54" s="60"/>
      <c r="G54" s="60"/>
      <c r="H54" s="60"/>
      <c r="I54" s="60"/>
      <c r="J54" s="60"/>
      <c r="K54" s="60"/>
      <c r="L54" s="60"/>
      <c r="M54" s="61"/>
      <c r="N54" s="62"/>
      <c r="O54" s="63"/>
      <c r="P54" s="64"/>
      <c r="Q54" s="63"/>
      <c r="R54" s="56"/>
      <c r="S54" s="63"/>
      <c r="T54" s="56"/>
    </row>
    <row r="55" spans="1:20" s="66" customFormat="1" x14ac:dyDescent="0.35">
      <c r="A55" s="55"/>
      <c r="B55" s="56"/>
      <c r="C55" s="57"/>
      <c r="D55" s="58"/>
      <c r="E55" s="59"/>
      <c r="F55" s="60"/>
      <c r="G55" s="60"/>
      <c r="H55" s="60"/>
      <c r="I55" s="60"/>
      <c r="J55" s="60"/>
      <c r="K55" s="60"/>
      <c r="L55" s="60"/>
      <c r="M55" s="61"/>
      <c r="N55" s="62"/>
      <c r="O55" s="63"/>
      <c r="P55" s="64"/>
      <c r="Q55" s="63"/>
      <c r="R55" s="56"/>
      <c r="S55" s="63"/>
      <c r="T55" s="56"/>
    </row>
    <row r="56" spans="1:20" s="66" customFormat="1" x14ac:dyDescent="0.35">
      <c r="A56" s="55"/>
      <c r="B56" s="56"/>
      <c r="C56" s="57"/>
      <c r="D56" s="58"/>
      <c r="E56" s="59"/>
      <c r="F56" s="60"/>
      <c r="G56" s="60"/>
      <c r="H56" s="60"/>
      <c r="I56" s="60"/>
      <c r="J56" s="60"/>
      <c r="K56" s="60"/>
      <c r="L56" s="60"/>
      <c r="M56" s="61"/>
      <c r="N56" s="62"/>
      <c r="O56" s="63"/>
      <c r="P56" s="64"/>
      <c r="Q56" s="63"/>
      <c r="R56" s="56"/>
      <c r="S56" s="63"/>
      <c r="T56" s="56"/>
    </row>
    <row r="57" spans="1:20" s="66" customFormat="1" x14ac:dyDescent="0.35">
      <c r="A57" s="100"/>
      <c r="B57" s="101"/>
      <c r="C57" s="102"/>
      <c r="D57" s="103"/>
      <c r="E57" s="59"/>
      <c r="F57" s="60"/>
      <c r="G57" s="60"/>
      <c r="H57" s="60"/>
      <c r="I57" s="60"/>
      <c r="J57" s="60"/>
      <c r="K57" s="60"/>
      <c r="L57" s="60"/>
      <c r="M57" s="61"/>
      <c r="N57" s="104"/>
      <c r="O57" s="105"/>
      <c r="P57" s="106"/>
      <c r="Q57" s="105"/>
      <c r="R57" s="101"/>
      <c r="S57" s="105"/>
      <c r="T57" s="101"/>
    </row>
    <row r="58" spans="1:20" s="107" customFormat="1" x14ac:dyDescent="0.35">
      <c r="B58" s="108"/>
      <c r="C58" s="108"/>
      <c r="D58" s="108"/>
      <c r="L58" s="107" t="s">
        <v>41</v>
      </c>
      <c r="M58" s="82"/>
      <c r="N58" s="82">
        <f>SUM(N50:N57)</f>
        <v>0</v>
      </c>
      <c r="O58" s="109">
        <f>SUM(O50:O57)</f>
        <v>0</v>
      </c>
      <c r="P58" s="110"/>
      <c r="Q58" s="82">
        <f>SUM(Q50:Q57)</f>
        <v>0</v>
      </c>
      <c r="R58" s="110"/>
      <c r="S58" s="82">
        <f>SUM(S50:S57)</f>
        <v>0</v>
      </c>
      <c r="T58" s="110"/>
    </row>
    <row r="59" spans="1:20" s="67" customFormat="1" x14ac:dyDescent="0.35">
      <c r="B59" s="68"/>
      <c r="C59" s="68"/>
      <c r="D59" s="68"/>
      <c r="M59" s="69"/>
      <c r="N59" s="69"/>
      <c r="O59" s="70"/>
      <c r="P59" s="71"/>
      <c r="Q59" s="69"/>
      <c r="R59" s="71"/>
      <c r="S59" s="69"/>
      <c r="T59" s="71"/>
    </row>
    <row r="60" spans="1:20" s="116" customFormat="1" ht="15.5" x14ac:dyDescent="0.35">
      <c r="A60" s="111" t="s">
        <v>42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3"/>
      <c r="N60" s="114" t="s">
        <v>11</v>
      </c>
      <c r="O60" s="115" t="s">
        <v>12</v>
      </c>
      <c r="P60" s="115" t="s">
        <v>13</v>
      </c>
      <c r="Q60" s="115" t="s">
        <v>14</v>
      </c>
      <c r="R60" s="115" t="s">
        <v>13</v>
      </c>
      <c r="S60" s="115" t="s">
        <v>15</v>
      </c>
      <c r="T60" s="115" t="s">
        <v>13</v>
      </c>
    </row>
    <row r="61" spans="1:20" ht="29" x14ac:dyDescent="0.35">
      <c r="A61" s="93" t="s">
        <v>16</v>
      </c>
      <c r="B61" s="45" t="s">
        <v>17</v>
      </c>
      <c r="C61" s="45" t="s">
        <v>18</v>
      </c>
      <c r="D61" s="94" t="s">
        <v>19</v>
      </c>
      <c r="E61" s="95" t="s">
        <v>20</v>
      </c>
      <c r="F61" s="96"/>
      <c r="G61" s="96"/>
      <c r="H61" s="96"/>
      <c r="I61" s="96"/>
      <c r="J61" s="96"/>
      <c r="K61" s="96"/>
      <c r="L61" s="96"/>
      <c r="M61" s="97"/>
      <c r="N61" s="98" t="s">
        <v>21</v>
      </c>
      <c r="O61" s="99" t="s">
        <v>21</v>
      </c>
      <c r="P61" s="52"/>
      <c r="Q61" s="99" t="s">
        <v>21</v>
      </c>
      <c r="R61" s="53"/>
      <c r="S61" s="99" t="s">
        <v>21</v>
      </c>
      <c r="T61" s="53"/>
    </row>
    <row r="62" spans="1:20" s="66" customFormat="1" ht="49.5" customHeight="1" x14ac:dyDescent="0.35">
      <c r="A62" s="55">
        <v>2</v>
      </c>
      <c r="B62" s="56" t="s">
        <v>22</v>
      </c>
      <c r="C62" s="57" t="s">
        <v>22</v>
      </c>
      <c r="D62" s="58" t="s">
        <v>43</v>
      </c>
      <c r="E62" s="59" t="s">
        <v>44</v>
      </c>
      <c r="F62" s="60"/>
      <c r="G62" s="60"/>
      <c r="H62" s="60"/>
      <c r="I62" s="60"/>
      <c r="J62" s="60"/>
      <c r="K62" s="60"/>
      <c r="L62" s="60"/>
      <c r="M62" s="61"/>
      <c r="N62" s="62">
        <v>3962</v>
      </c>
      <c r="O62" s="63"/>
      <c r="P62" s="64"/>
      <c r="Q62" s="63"/>
      <c r="R62" s="56"/>
      <c r="S62" s="63"/>
      <c r="T62" s="56"/>
    </row>
    <row r="63" spans="1:20" s="66" customFormat="1" ht="29" x14ac:dyDescent="0.35">
      <c r="A63" s="55">
        <v>4</v>
      </c>
      <c r="B63" s="56" t="s">
        <v>22</v>
      </c>
      <c r="C63" s="57" t="s">
        <v>23</v>
      </c>
      <c r="D63" s="58" t="s">
        <v>45</v>
      </c>
      <c r="E63" s="59" t="s">
        <v>46</v>
      </c>
      <c r="F63" s="60"/>
      <c r="G63" s="60"/>
      <c r="H63" s="60"/>
      <c r="I63" s="60"/>
      <c r="J63" s="60"/>
      <c r="K63" s="60"/>
      <c r="L63" s="60"/>
      <c r="M63" s="61"/>
      <c r="N63" s="62">
        <v>2500</v>
      </c>
      <c r="O63" s="63"/>
      <c r="P63" s="64"/>
      <c r="Q63" s="63"/>
      <c r="R63" s="56"/>
      <c r="S63" s="63"/>
      <c r="T63" s="56"/>
    </row>
    <row r="64" spans="1:20" s="66" customFormat="1" x14ac:dyDescent="0.35">
      <c r="A64" s="55"/>
      <c r="B64" s="56"/>
      <c r="C64" s="57"/>
      <c r="D64" s="58"/>
      <c r="E64" s="59"/>
      <c r="F64" s="60"/>
      <c r="G64" s="60"/>
      <c r="H64" s="60"/>
      <c r="I64" s="60"/>
      <c r="J64" s="60"/>
      <c r="K64" s="60"/>
      <c r="L64" s="60"/>
      <c r="M64" s="61"/>
      <c r="N64" s="62"/>
      <c r="O64" s="63"/>
      <c r="P64" s="64"/>
      <c r="Q64" s="63"/>
      <c r="R64" s="56"/>
      <c r="S64" s="63"/>
      <c r="T64" s="56"/>
    </row>
    <row r="65" spans="1:20" s="66" customFormat="1" x14ac:dyDescent="0.35">
      <c r="A65" s="55"/>
      <c r="B65" s="56"/>
      <c r="C65" s="57"/>
      <c r="D65" s="58"/>
      <c r="E65" s="59"/>
      <c r="F65" s="60"/>
      <c r="G65" s="60"/>
      <c r="H65" s="60"/>
      <c r="I65" s="60"/>
      <c r="J65" s="60"/>
      <c r="K65" s="60"/>
      <c r="L65" s="60"/>
      <c r="M65" s="61"/>
      <c r="N65" s="62"/>
      <c r="O65" s="63"/>
      <c r="P65" s="64"/>
      <c r="Q65" s="63"/>
      <c r="R65" s="56"/>
      <c r="S65" s="63"/>
      <c r="T65" s="56"/>
    </row>
    <row r="66" spans="1:20" s="66" customFormat="1" x14ac:dyDescent="0.35">
      <c r="A66" s="55"/>
      <c r="B66" s="56"/>
      <c r="C66" s="57"/>
      <c r="D66" s="58"/>
      <c r="E66" s="59"/>
      <c r="F66" s="60"/>
      <c r="G66" s="60"/>
      <c r="H66" s="60"/>
      <c r="I66" s="60"/>
      <c r="J66" s="60"/>
      <c r="K66" s="60"/>
      <c r="L66" s="60"/>
      <c r="M66" s="61"/>
      <c r="N66" s="62"/>
      <c r="O66" s="63"/>
      <c r="P66" s="64"/>
      <c r="Q66" s="63"/>
      <c r="R66" s="56"/>
      <c r="S66" s="63"/>
      <c r="T66" s="56"/>
    </row>
    <row r="67" spans="1:20" s="66" customFormat="1" x14ac:dyDescent="0.3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1"/>
      <c r="N67" s="62"/>
      <c r="O67" s="63"/>
      <c r="P67" s="64"/>
      <c r="Q67" s="63"/>
      <c r="R67" s="56"/>
      <c r="S67" s="63"/>
      <c r="T67" s="56"/>
    </row>
    <row r="68" spans="1:20" s="66" customFormat="1" x14ac:dyDescent="0.35">
      <c r="A68" s="55"/>
      <c r="B68" s="56"/>
      <c r="C68" s="57"/>
      <c r="D68" s="58"/>
      <c r="E68" s="59"/>
      <c r="F68" s="60"/>
      <c r="G68" s="60"/>
      <c r="H68" s="60"/>
      <c r="I68" s="60"/>
      <c r="J68" s="60"/>
      <c r="K68" s="60"/>
      <c r="L68" s="60"/>
      <c r="M68" s="61"/>
      <c r="N68" s="62"/>
      <c r="O68" s="63"/>
      <c r="P68" s="64"/>
      <c r="Q68" s="63"/>
      <c r="R68" s="56"/>
      <c r="S68" s="63"/>
      <c r="T68" s="56"/>
    </row>
    <row r="69" spans="1:20" s="66" customFormat="1" x14ac:dyDescent="0.35">
      <c r="A69" s="55"/>
      <c r="B69" s="56"/>
      <c r="C69" s="57"/>
      <c r="D69" s="58"/>
      <c r="E69" s="59"/>
      <c r="F69" s="60"/>
      <c r="G69" s="60"/>
      <c r="H69" s="60"/>
      <c r="I69" s="60"/>
      <c r="J69" s="60"/>
      <c r="K69" s="60"/>
      <c r="L69" s="60"/>
      <c r="M69" s="61"/>
      <c r="N69" s="62"/>
      <c r="O69" s="63"/>
      <c r="P69" s="64"/>
      <c r="Q69" s="63"/>
      <c r="R69" s="56"/>
      <c r="S69" s="63"/>
      <c r="T69" s="56"/>
    </row>
    <row r="70" spans="1:20" s="66" customFormat="1" x14ac:dyDescent="0.35">
      <c r="A70" s="55"/>
      <c r="B70" s="56"/>
      <c r="C70" s="57"/>
      <c r="D70" s="58"/>
      <c r="E70" s="59"/>
      <c r="F70" s="60"/>
      <c r="G70" s="60"/>
      <c r="H70" s="60"/>
      <c r="I70" s="60"/>
      <c r="J70" s="60"/>
      <c r="K70" s="60"/>
      <c r="L70" s="60"/>
      <c r="M70" s="61"/>
      <c r="N70" s="62"/>
      <c r="O70" s="63"/>
      <c r="P70" s="64"/>
      <c r="Q70" s="63"/>
      <c r="R70" s="56"/>
      <c r="S70" s="63"/>
      <c r="T70" s="56"/>
    </row>
    <row r="71" spans="1:20" s="66" customFormat="1" x14ac:dyDescent="0.35">
      <c r="A71" s="55"/>
      <c r="B71" s="56"/>
      <c r="C71" s="57"/>
      <c r="D71" s="58"/>
      <c r="E71" s="59"/>
      <c r="F71" s="60"/>
      <c r="G71" s="60"/>
      <c r="H71" s="60"/>
      <c r="I71" s="60"/>
      <c r="J71" s="60"/>
      <c r="K71" s="60"/>
      <c r="L71" s="60"/>
      <c r="M71" s="61"/>
      <c r="N71" s="62"/>
      <c r="O71" s="63"/>
      <c r="P71" s="64"/>
      <c r="Q71" s="63"/>
      <c r="R71" s="56"/>
      <c r="S71" s="63"/>
      <c r="T71" s="56"/>
    </row>
    <row r="72" spans="1:20" s="67" customFormat="1" x14ac:dyDescent="0.35">
      <c r="B72" s="68"/>
      <c r="C72" s="68"/>
      <c r="D72" s="68"/>
      <c r="K72" s="117" t="s">
        <v>47</v>
      </c>
      <c r="L72" s="118"/>
      <c r="M72" s="118"/>
      <c r="N72" s="69">
        <f>SUM(N62:N71)</f>
        <v>6462</v>
      </c>
      <c r="O72" s="70">
        <f>SUM(O62:O71)</f>
        <v>0</v>
      </c>
      <c r="P72" s="69"/>
      <c r="Q72" s="69">
        <f>SUM(Q62:Q71)</f>
        <v>0</v>
      </c>
      <c r="R72" s="69"/>
      <c r="S72" s="69">
        <f>SUM(S62:S71)</f>
        <v>0</v>
      </c>
      <c r="T72" s="69"/>
    </row>
    <row r="73" spans="1:20" s="5" customFormat="1" x14ac:dyDescent="0.35">
      <c r="B73" s="9"/>
      <c r="C73" s="9"/>
      <c r="D73" s="9"/>
      <c r="O73" s="6"/>
      <c r="P73" s="7"/>
      <c r="Q73" s="8"/>
      <c r="R73" s="7"/>
      <c r="S73" s="8"/>
      <c r="T73" s="7"/>
    </row>
    <row r="74" spans="1:20" s="43" customFormat="1" ht="15.5" x14ac:dyDescent="0.35">
      <c r="A74" s="119" t="s">
        <v>48</v>
      </c>
      <c r="B74" s="120"/>
      <c r="C74" s="120"/>
      <c r="D74" s="120"/>
      <c r="E74" s="121"/>
      <c r="F74" s="121"/>
      <c r="G74" s="121"/>
      <c r="H74" s="121"/>
      <c r="I74" s="121"/>
      <c r="J74" s="121"/>
      <c r="K74" s="121"/>
      <c r="L74" s="121"/>
      <c r="M74" s="122"/>
      <c r="N74" s="123" t="s">
        <v>11</v>
      </c>
      <c r="O74" s="124" t="s">
        <v>12</v>
      </c>
      <c r="P74" s="124" t="s">
        <v>13</v>
      </c>
      <c r="Q74" s="124" t="s">
        <v>14</v>
      </c>
      <c r="R74" s="124" t="s">
        <v>13</v>
      </c>
      <c r="S74" s="124" t="s">
        <v>15</v>
      </c>
      <c r="T74" s="124" t="s">
        <v>13</v>
      </c>
    </row>
    <row r="75" spans="1:20" ht="29" x14ac:dyDescent="0.35">
      <c r="A75" s="93" t="s">
        <v>16</v>
      </c>
      <c r="B75" s="45" t="s">
        <v>17</v>
      </c>
      <c r="C75" s="45" t="s">
        <v>18</v>
      </c>
      <c r="D75" s="125" t="s">
        <v>19</v>
      </c>
      <c r="E75" s="96" t="s">
        <v>20</v>
      </c>
      <c r="F75" s="96"/>
      <c r="G75" s="96"/>
      <c r="H75" s="96"/>
      <c r="I75" s="96"/>
      <c r="J75" s="96"/>
      <c r="K75" s="96"/>
      <c r="L75" s="96"/>
      <c r="M75" s="97"/>
      <c r="N75" s="98" t="s">
        <v>21</v>
      </c>
      <c r="O75" s="98" t="s">
        <v>21</v>
      </c>
      <c r="P75" s="52"/>
      <c r="Q75" s="98" t="s">
        <v>21</v>
      </c>
      <c r="R75" s="53"/>
      <c r="S75" s="98" t="s">
        <v>21</v>
      </c>
      <c r="T75" s="53"/>
    </row>
    <row r="76" spans="1:20" s="66" customFormat="1" x14ac:dyDescent="0.35">
      <c r="A76" s="55"/>
      <c r="B76" s="56"/>
      <c r="C76" s="56"/>
      <c r="D76" s="58"/>
      <c r="E76" s="59"/>
      <c r="F76" s="60"/>
      <c r="G76" s="60"/>
      <c r="H76" s="60"/>
      <c r="I76" s="60"/>
      <c r="J76" s="60"/>
      <c r="K76" s="60"/>
      <c r="L76" s="60"/>
      <c r="M76" s="61"/>
      <c r="N76" s="62"/>
      <c r="O76" s="62"/>
      <c r="P76" s="64"/>
      <c r="Q76" s="62"/>
      <c r="R76" s="56"/>
      <c r="S76" s="62"/>
      <c r="T76" s="56"/>
    </row>
    <row r="77" spans="1:20" s="66" customFormat="1" x14ac:dyDescent="0.35">
      <c r="A77" s="55"/>
      <c r="B77" s="56"/>
      <c r="C77" s="56"/>
      <c r="D77" s="58"/>
      <c r="E77" s="59"/>
      <c r="F77" s="60"/>
      <c r="G77" s="60"/>
      <c r="H77" s="60"/>
      <c r="I77" s="60"/>
      <c r="J77" s="60"/>
      <c r="K77" s="60"/>
      <c r="L77" s="60"/>
      <c r="M77" s="61"/>
      <c r="N77" s="62"/>
      <c r="O77" s="62"/>
      <c r="P77" s="64"/>
      <c r="Q77" s="62"/>
      <c r="R77" s="56"/>
      <c r="S77" s="62"/>
      <c r="T77" s="56"/>
    </row>
    <row r="78" spans="1:20" s="66" customFormat="1" x14ac:dyDescent="0.35">
      <c r="A78" s="55"/>
      <c r="B78" s="56"/>
      <c r="C78" s="56"/>
      <c r="D78" s="58"/>
      <c r="E78" s="59"/>
      <c r="F78" s="60"/>
      <c r="G78" s="60"/>
      <c r="H78" s="60"/>
      <c r="I78" s="60"/>
      <c r="J78" s="60"/>
      <c r="K78" s="60"/>
      <c r="L78" s="60"/>
      <c r="M78" s="61"/>
      <c r="N78" s="62"/>
      <c r="O78" s="62"/>
      <c r="P78" s="64"/>
      <c r="Q78" s="62"/>
      <c r="R78" s="56"/>
      <c r="S78" s="62"/>
      <c r="T78" s="56"/>
    </row>
    <row r="79" spans="1:20" s="66" customFormat="1" x14ac:dyDescent="0.35">
      <c r="A79" s="55"/>
      <c r="B79" s="56"/>
      <c r="C79" s="56"/>
      <c r="D79" s="58"/>
      <c r="E79" s="59"/>
      <c r="F79" s="60"/>
      <c r="G79" s="60"/>
      <c r="H79" s="60"/>
      <c r="I79" s="60"/>
      <c r="J79" s="60"/>
      <c r="K79" s="60"/>
      <c r="L79" s="60"/>
      <c r="M79" s="61"/>
      <c r="N79" s="62"/>
      <c r="O79" s="62"/>
      <c r="P79" s="64"/>
      <c r="Q79" s="62"/>
      <c r="R79" s="56"/>
      <c r="S79" s="62"/>
      <c r="T79" s="56"/>
    </row>
    <row r="80" spans="1:20" s="66" customFormat="1" x14ac:dyDescent="0.35">
      <c r="A80" s="55"/>
      <c r="B80" s="56"/>
      <c r="C80" s="56"/>
      <c r="D80" s="58"/>
      <c r="E80" s="59"/>
      <c r="F80" s="60"/>
      <c r="G80" s="60"/>
      <c r="H80" s="60"/>
      <c r="I80" s="60"/>
      <c r="J80" s="60"/>
      <c r="K80" s="60"/>
      <c r="L80" s="60"/>
      <c r="M80" s="61"/>
      <c r="N80" s="62"/>
      <c r="O80" s="62"/>
      <c r="P80" s="64"/>
      <c r="Q80" s="62"/>
      <c r="R80" s="56"/>
      <c r="S80" s="62"/>
      <c r="T80" s="56"/>
    </row>
    <row r="81" spans="1:20" s="66" customFormat="1" x14ac:dyDescent="0.35">
      <c r="A81" s="55"/>
      <c r="B81" s="56"/>
      <c r="C81" s="56"/>
      <c r="D81" s="58"/>
      <c r="E81" s="59"/>
      <c r="F81" s="60"/>
      <c r="G81" s="60"/>
      <c r="H81" s="60"/>
      <c r="I81" s="60"/>
      <c r="J81" s="60"/>
      <c r="K81" s="60"/>
      <c r="L81" s="60"/>
      <c r="M81" s="61"/>
      <c r="N81" s="62"/>
      <c r="O81" s="62"/>
      <c r="P81" s="64"/>
      <c r="Q81" s="62"/>
      <c r="R81" s="56"/>
      <c r="S81" s="62"/>
      <c r="T81" s="56"/>
    </row>
    <row r="82" spans="1:20" s="66" customFormat="1" x14ac:dyDescent="0.35">
      <c r="A82" s="55"/>
      <c r="B82" s="56"/>
      <c r="C82" s="56"/>
      <c r="D82" s="58"/>
      <c r="E82" s="59"/>
      <c r="F82" s="60"/>
      <c r="G82" s="60"/>
      <c r="H82" s="60"/>
      <c r="I82" s="60"/>
      <c r="J82" s="60"/>
      <c r="K82" s="60"/>
      <c r="L82" s="60"/>
      <c r="M82" s="61"/>
      <c r="N82" s="62"/>
      <c r="O82" s="62"/>
      <c r="P82" s="106"/>
      <c r="Q82" s="62"/>
      <c r="R82" s="101"/>
      <c r="S82" s="62"/>
      <c r="T82" s="56"/>
    </row>
    <row r="83" spans="1:20" s="67" customFormat="1" x14ac:dyDescent="0.35">
      <c r="B83" s="68"/>
      <c r="C83" s="68"/>
      <c r="D83" s="68"/>
      <c r="K83" s="117" t="s">
        <v>49</v>
      </c>
      <c r="L83" s="118"/>
      <c r="M83" s="118"/>
      <c r="N83" s="69">
        <f>SUM(N76:N82)</f>
        <v>0</v>
      </c>
      <c r="O83" s="70">
        <f>SUM(O76:O82)</f>
        <v>0</v>
      </c>
      <c r="P83" s="110"/>
      <c r="Q83" s="69">
        <f>SUM(Q76:Q82)</f>
        <v>0</v>
      </c>
      <c r="R83" s="110"/>
      <c r="S83" s="69">
        <f>SUM(S76:S82)</f>
        <v>0</v>
      </c>
      <c r="T83" s="126"/>
    </row>
    <row r="84" spans="1:20" s="5" customFormat="1" x14ac:dyDescent="0.35">
      <c r="B84" s="9"/>
      <c r="C84" s="9"/>
      <c r="D84" s="9"/>
      <c r="O84" s="6"/>
      <c r="P84" s="7"/>
      <c r="Q84" s="8"/>
      <c r="R84" s="7"/>
      <c r="S84" s="8"/>
      <c r="T84" s="7"/>
    </row>
    <row r="85" spans="1:20" s="80" customFormat="1" ht="37" x14ac:dyDescent="0.35">
      <c r="A85" s="127" t="s">
        <v>50</v>
      </c>
      <c r="B85" s="128"/>
      <c r="C85" s="129" t="s">
        <v>51</v>
      </c>
      <c r="D85" s="128"/>
      <c r="E85" s="130"/>
      <c r="F85" s="130"/>
      <c r="G85" s="130"/>
      <c r="H85" s="130"/>
      <c r="I85" s="130"/>
      <c r="J85" s="130"/>
      <c r="K85" s="130"/>
      <c r="L85" s="130"/>
      <c r="M85" s="131"/>
      <c r="N85" s="132" t="s">
        <v>11</v>
      </c>
      <c r="O85" s="133" t="s">
        <v>12</v>
      </c>
      <c r="P85" s="134" t="s">
        <v>13</v>
      </c>
      <c r="Q85" s="133" t="s">
        <v>14</v>
      </c>
      <c r="R85" s="135" t="s">
        <v>13</v>
      </c>
      <c r="S85" s="133" t="s">
        <v>15</v>
      </c>
      <c r="T85" s="135" t="s">
        <v>13</v>
      </c>
    </row>
    <row r="86" spans="1:20" ht="29" x14ac:dyDescent="0.35">
      <c r="A86" s="93" t="s">
        <v>16</v>
      </c>
      <c r="B86" s="45" t="s">
        <v>17</v>
      </c>
      <c r="C86" s="45" t="s">
        <v>18</v>
      </c>
      <c r="D86" s="125" t="s">
        <v>19</v>
      </c>
      <c r="E86" s="96" t="s">
        <v>20</v>
      </c>
      <c r="F86" s="96"/>
      <c r="G86" s="96"/>
      <c r="H86" s="96"/>
      <c r="I86" s="96"/>
      <c r="J86" s="96"/>
      <c r="K86" s="96"/>
      <c r="L86" s="96"/>
      <c r="M86" s="97"/>
      <c r="N86" s="98" t="s">
        <v>21</v>
      </c>
      <c r="O86" s="99" t="s">
        <v>21</v>
      </c>
      <c r="P86" s="52"/>
      <c r="Q86" s="99" t="s">
        <v>21</v>
      </c>
      <c r="R86" s="53"/>
      <c r="S86" s="99" t="s">
        <v>21</v>
      </c>
      <c r="T86" s="53"/>
    </row>
    <row r="87" spans="1:20" s="66" customFormat="1" ht="44.5" customHeight="1" x14ac:dyDescent="0.35">
      <c r="A87" s="55">
        <v>1</v>
      </c>
      <c r="B87" s="56" t="s">
        <v>52</v>
      </c>
      <c r="C87" s="56" t="s">
        <v>52</v>
      </c>
      <c r="D87" s="81" t="s">
        <v>53</v>
      </c>
      <c r="E87" s="59" t="s">
        <v>54</v>
      </c>
      <c r="F87" s="60"/>
      <c r="G87" s="60"/>
      <c r="H87" s="60"/>
      <c r="I87" s="60"/>
      <c r="J87" s="60"/>
      <c r="K87" s="60"/>
      <c r="L87" s="60"/>
      <c r="M87" s="61"/>
      <c r="N87" s="136">
        <f>(2*115)+(190*0.58)+(2*23)</f>
        <v>386.2</v>
      </c>
      <c r="O87" s="63"/>
      <c r="P87" s="64"/>
      <c r="Q87" s="63"/>
      <c r="R87" s="56"/>
      <c r="S87" s="63"/>
      <c r="T87" s="56"/>
    </row>
    <row r="88" spans="1:20" s="66" customFormat="1" ht="44.5" customHeight="1" x14ac:dyDescent="0.35">
      <c r="A88" s="55">
        <v>5</v>
      </c>
      <c r="B88" s="56" t="s">
        <v>22</v>
      </c>
      <c r="C88" s="56" t="s">
        <v>22</v>
      </c>
      <c r="D88" s="81" t="s">
        <v>53</v>
      </c>
      <c r="E88" s="137" t="s">
        <v>55</v>
      </c>
      <c r="F88" s="137"/>
      <c r="G88" s="137"/>
      <c r="H88" s="137"/>
      <c r="I88" s="137"/>
      <c r="J88" s="137"/>
      <c r="K88" s="137"/>
      <c r="L88" s="137"/>
      <c r="M88" s="137"/>
      <c r="N88" s="63">
        <f>200+(2*30)+(2*50)+30+(9*50)+(8*200)</f>
        <v>2440</v>
      </c>
      <c r="O88" s="63"/>
      <c r="P88" s="64"/>
      <c r="Q88" s="63"/>
      <c r="R88" s="56"/>
      <c r="S88" s="63"/>
      <c r="T88" s="56"/>
    </row>
    <row r="89" spans="1:20" s="66" customFormat="1" ht="44.5" customHeight="1" x14ac:dyDescent="0.35">
      <c r="A89" s="55">
        <v>6</v>
      </c>
      <c r="B89" s="56" t="s">
        <v>22</v>
      </c>
      <c r="C89" s="56" t="s">
        <v>22</v>
      </c>
      <c r="D89" s="81" t="s">
        <v>53</v>
      </c>
      <c r="E89" s="138" t="s">
        <v>56</v>
      </c>
      <c r="F89" s="139"/>
      <c r="G89" s="139"/>
      <c r="H89" s="139"/>
      <c r="I89" s="139"/>
      <c r="J89" s="139"/>
      <c r="K89" s="139"/>
      <c r="L89" s="139"/>
      <c r="M89" s="140"/>
      <c r="N89" s="141">
        <v>10920</v>
      </c>
      <c r="O89" s="63"/>
      <c r="P89" s="64"/>
      <c r="Q89" s="63"/>
      <c r="R89" s="56"/>
      <c r="S89" s="63"/>
      <c r="T89" s="56"/>
    </row>
    <row r="90" spans="1:20" s="66" customFormat="1" x14ac:dyDescent="0.35">
      <c r="A90" s="55"/>
      <c r="B90" s="56"/>
      <c r="C90" s="56"/>
      <c r="D90" s="81" t="s">
        <v>53</v>
      </c>
      <c r="E90" s="59"/>
      <c r="F90" s="60"/>
      <c r="G90" s="60"/>
      <c r="H90" s="60"/>
      <c r="I90" s="60"/>
      <c r="J90" s="60"/>
      <c r="K90" s="60"/>
      <c r="L90" s="60"/>
      <c r="M90" s="61"/>
      <c r="N90" s="62"/>
      <c r="O90" s="63"/>
      <c r="P90" s="64"/>
      <c r="Q90" s="63"/>
      <c r="R90" s="56"/>
      <c r="S90" s="63"/>
      <c r="T90" s="56"/>
    </row>
    <row r="91" spans="1:20" s="66" customFormat="1" x14ac:dyDescent="0.35">
      <c r="A91" s="55"/>
      <c r="B91" s="56"/>
      <c r="C91" s="56"/>
      <c r="D91" s="81" t="s">
        <v>53</v>
      </c>
      <c r="E91" s="59"/>
      <c r="F91" s="60"/>
      <c r="G91" s="60"/>
      <c r="H91" s="60"/>
      <c r="I91" s="60"/>
      <c r="J91" s="60"/>
      <c r="K91" s="60"/>
      <c r="L91" s="60"/>
      <c r="M91" s="61"/>
      <c r="N91" s="62"/>
      <c r="O91" s="63"/>
      <c r="P91" s="64"/>
      <c r="Q91" s="63"/>
      <c r="R91" s="56"/>
      <c r="S91" s="63"/>
      <c r="T91" s="56"/>
    </row>
    <row r="92" spans="1:20" s="66" customFormat="1" x14ac:dyDescent="0.35">
      <c r="A92" s="55"/>
      <c r="B92" s="56"/>
      <c r="C92" s="56"/>
      <c r="D92" s="81" t="s">
        <v>53</v>
      </c>
      <c r="E92" s="59"/>
      <c r="F92" s="60"/>
      <c r="G92" s="60"/>
      <c r="H92" s="60"/>
      <c r="I92" s="60"/>
      <c r="J92" s="60"/>
      <c r="K92" s="60"/>
      <c r="L92" s="60"/>
      <c r="M92" s="61"/>
      <c r="N92" s="62"/>
      <c r="O92" s="63"/>
      <c r="P92" s="64"/>
      <c r="Q92" s="63"/>
      <c r="R92" s="56"/>
      <c r="S92" s="63"/>
      <c r="T92" s="56"/>
    </row>
    <row r="93" spans="1:20" s="66" customFormat="1" x14ac:dyDescent="0.35">
      <c r="A93" s="55"/>
      <c r="B93" s="56"/>
      <c r="C93" s="56"/>
      <c r="D93" s="81" t="s">
        <v>53</v>
      </c>
      <c r="E93" s="59"/>
      <c r="F93" s="60"/>
      <c r="G93" s="60"/>
      <c r="H93" s="60"/>
      <c r="I93" s="60"/>
      <c r="J93" s="60"/>
      <c r="K93" s="60"/>
      <c r="L93" s="60"/>
      <c r="M93" s="61"/>
      <c r="N93" s="62"/>
      <c r="O93" s="63"/>
      <c r="P93" s="64"/>
      <c r="Q93" s="63"/>
      <c r="R93" s="56"/>
      <c r="S93" s="63"/>
      <c r="T93" s="56"/>
    </row>
    <row r="94" spans="1:20" s="66" customFormat="1" x14ac:dyDescent="0.35">
      <c r="A94" s="55"/>
      <c r="B94" s="56"/>
      <c r="C94" s="56"/>
      <c r="D94" s="81" t="s">
        <v>53</v>
      </c>
      <c r="E94" s="59"/>
      <c r="F94" s="60"/>
      <c r="G94" s="60"/>
      <c r="H94" s="60"/>
      <c r="I94" s="60"/>
      <c r="J94" s="60"/>
      <c r="K94" s="60"/>
      <c r="L94" s="60"/>
      <c r="M94" s="61"/>
      <c r="N94" s="62"/>
      <c r="O94" s="63"/>
      <c r="P94" s="64"/>
      <c r="Q94" s="63"/>
      <c r="R94" s="56"/>
      <c r="S94" s="63"/>
      <c r="T94" s="56"/>
    </row>
    <row r="95" spans="1:20" s="66" customFormat="1" x14ac:dyDescent="0.35">
      <c r="A95" s="55"/>
      <c r="B95" s="56"/>
      <c r="C95" s="56"/>
      <c r="D95" s="81" t="s">
        <v>53</v>
      </c>
      <c r="E95" s="59"/>
      <c r="F95" s="60"/>
      <c r="G95" s="60"/>
      <c r="H95" s="60"/>
      <c r="I95" s="60"/>
      <c r="J95" s="60"/>
      <c r="K95" s="60"/>
      <c r="L95" s="60"/>
      <c r="M95" s="61"/>
      <c r="N95" s="62"/>
      <c r="O95" s="63"/>
      <c r="P95" s="64"/>
      <c r="Q95" s="63"/>
      <c r="R95" s="56"/>
      <c r="S95" s="63"/>
      <c r="T95" s="56"/>
    </row>
    <row r="96" spans="1:20" s="66" customFormat="1" x14ac:dyDescent="0.35">
      <c r="A96" s="55"/>
      <c r="B96" s="56"/>
      <c r="C96" s="56"/>
      <c r="D96" s="81" t="s">
        <v>53</v>
      </c>
      <c r="E96" s="59"/>
      <c r="F96" s="60"/>
      <c r="G96" s="60"/>
      <c r="H96" s="60"/>
      <c r="I96" s="60"/>
      <c r="J96" s="60"/>
      <c r="K96" s="60"/>
      <c r="L96" s="60"/>
      <c r="M96" s="61"/>
      <c r="N96" s="62"/>
      <c r="O96" s="63"/>
      <c r="P96" s="64"/>
      <c r="Q96" s="63"/>
      <c r="R96" s="56"/>
      <c r="S96" s="63"/>
      <c r="T96" s="56"/>
    </row>
    <row r="97" spans="1:20" s="67" customFormat="1" x14ac:dyDescent="0.35">
      <c r="B97" s="68"/>
      <c r="C97" s="68"/>
      <c r="D97" s="68"/>
      <c r="L97" s="118" t="s">
        <v>57</v>
      </c>
      <c r="M97" s="118"/>
      <c r="N97" s="69">
        <f>SUM(N87:N96)</f>
        <v>13746.2</v>
      </c>
      <c r="O97" s="70">
        <f>SUM(O87:O96)</f>
        <v>0</v>
      </c>
      <c r="P97" s="71"/>
      <c r="Q97" s="69">
        <f>SUM(Q87:Q96)</f>
        <v>0</v>
      </c>
      <c r="R97" s="71"/>
      <c r="S97" s="69">
        <f>SUM(S87:S96)</f>
        <v>0</v>
      </c>
      <c r="T97" s="71"/>
    </row>
    <row r="98" spans="1:20" s="5" customFormat="1" x14ac:dyDescent="0.35">
      <c r="B98" s="9"/>
      <c r="C98" s="9"/>
      <c r="D98" s="9"/>
      <c r="O98" s="6"/>
      <c r="P98" s="7"/>
      <c r="Q98" s="8"/>
      <c r="R98" s="7"/>
      <c r="S98" s="8"/>
      <c r="T98" s="7"/>
    </row>
    <row r="99" spans="1:20" s="80" customFormat="1" ht="37" x14ac:dyDescent="0.35">
      <c r="A99" s="142" t="s">
        <v>58</v>
      </c>
      <c r="B99" s="143"/>
      <c r="C99" s="143"/>
      <c r="D99" s="143"/>
      <c r="E99" s="144"/>
      <c r="F99" s="144"/>
      <c r="G99" s="144"/>
      <c r="H99" s="144"/>
      <c r="I99" s="144"/>
      <c r="J99" s="144"/>
      <c r="K99" s="144"/>
      <c r="L99" s="144"/>
      <c r="M99" s="145"/>
      <c r="N99" s="146" t="s">
        <v>11</v>
      </c>
      <c r="O99" s="147" t="s">
        <v>12</v>
      </c>
      <c r="P99" s="148" t="s">
        <v>13</v>
      </c>
      <c r="Q99" s="149" t="s">
        <v>14</v>
      </c>
      <c r="R99" s="150" t="s">
        <v>13</v>
      </c>
      <c r="S99" s="149" t="s">
        <v>15</v>
      </c>
      <c r="T99" s="150" t="s">
        <v>13</v>
      </c>
    </row>
    <row r="100" spans="1:20" ht="29" x14ac:dyDescent="0.35">
      <c r="A100" s="93" t="s">
        <v>16</v>
      </c>
      <c r="B100" s="45" t="s">
        <v>17</v>
      </c>
      <c r="C100" s="45" t="s">
        <v>18</v>
      </c>
      <c r="D100" s="125" t="s">
        <v>19</v>
      </c>
      <c r="E100" s="96" t="s">
        <v>20</v>
      </c>
      <c r="F100" s="96"/>
      <c r="G100" s="96"/>
      <c r="H100" s="96"/>
      <c r="I100" s="96"/>
      <c r="J100" s="96"/>
      <c r="K100" s="96"/>
      <c r="L100" s="96"/>
      <c r="M100" s="97"/>
      <c r="N100" s="98" t="s">
        <v>21</v>
      </c>
      <c r="O100" s="99" t="s">
        <v>21</v>
      </c>
      <c r="P100" s="52"/>
      <c r="Q100" s="99" t="s">
        <v>21</v>
      </c>
      <c r="R100" s="53"/>
      <c r="S100" s="99" t="s">
        <v>21</v>
      </c>
      <c r="T100" s="53"/>
    </row>
    <row r="101" spans="1:20" s="66" customFormat="1" ht="43.5" x14ac:dyDescent="0.35">
      <c r="A101" s="55">
        <v>5</v>
      </c>
      <c r="B101" s="56" t="s">
        <v>22</v>
      </c>
      <c r="C101" s="56" t="s">
        <v>22</v>
      </c>
      <c r="D101" s="58" t="s">
        <v>59</v>
      </c>
      <c r="E101" s="59" t="s">
        <v>60</v>
      </c>
      <c r="F101" s="60"/>
      <c r="G101" s="60"/>
      <c r="H101" s="60"/>
      <c r="I101" s="60"/>
      <c r="J101" s="60"/>
      <c r="K101" s="60"/>
      <c r="L101" s="60"/>
      <c r="M101" s="61"/>
      <c r="N101" s="62">
        <v>2500</v>
      </c>
      <c r="O101" s="63"/>
      <c r="P101" s="64"/>
      <c r="Q101" s="63"/>
      <c r="R101" s="56"/>
      <c r="S101" s="63"/>
      <c r="T101" s="56"/>
    </row>
    <row r="102" spans="1:20" s="66" customFormat="1" x14ac:dyDescent="0.35">
      <c r="A102" s="55"/>
      <c r="B102" s="56"/>
      <c r="C102" s="56"/>
      <c r="D102" s="58"/>
      <c r="E102" s="59"/>
      <c r="F102" s="60"/>
      <c r="G102" s="60"/>
      <c r="H102" s="60"/>
      <c r="I102" s="60"/>
      <c r="J102" s="60"/>
      <c r="K102" s="60"/>
      <c r="L102" s="60"/>
      <c r="M102" s="61"/>
      <c r="N102" s="62"/>
      <c r="O102" s="63"/>
      <c r="P102" s="64"/>
      <c r="Q102" s="63"/>
      <c r="R102" s="56"/>
      <c r="S102" s="63"/>
      <c r="T102" s="56"/>
    </row>
    <row r="103" spans="1:20" s="66" customFormat="1" x14ac:dyDescent="0.35">
      <c r="A103" s="55"/>
      <c r="B103" s="56"/>
      <c r="C103" s="56"/>
      <c r="D103" s="58"/>
      <c r="E103" s="59"/>
      <c r="F103" s="60"/>
      <c r="G103" s="60"/>
      <c r="H103" s="60"/>
      <c r="I103" s="60"/>
      <c r="J103" s="60"/>
      <c r="K103" s="60"/>
      <c r="L103" s="60"/>
      <c r="M103" s="61"/>
      <c r="N103" s="62"/>
      <c r="O103" s="63"/>
      <c r="P103" s="64"/>
      <c r="Q103" s="63"/>
      <c r="R103" s="56"/>
      <c r="S103" s="63"/>
      <c r="T103" s="56"/>
    </row>
    <row r="104" spans="1:20" s="66" customFormat="1" x14ac:dyDescent="0.35">
      <c r="A104" s="55"/>
      <c r="B104" s="56"/>
      <c r="C104" s="56"/>
      <c r="D104" s="58"/>
      <c r="E104" s="59"/>
      <c r="F104" s="60"/>
      <c r="G104" s="60"/>
      <c r="H104" s="60"/>
      <c r="I104" s="60"/>
      <c r="J104" s="60"/>
      <c r="K104" s="60"/>
      <c r="L104" s="60"/>
      <c r="M104" s="61"/>
      <c r="N104" s="62"/>
      <c r="O104" s="63"/>
      <c r="P104" s="64"/>
      <c r="Q104" s="63"/>
      <c r="R104" s="56"/>
      <c r="S104" s="63"/>
      <c r="T104" s="56"/>
    </row>
    <row r="105" spans="1:20" s="66" customFormat="1" x14ac:dyDescent="0.35">
      <c r="A105" s="55"/>
      <c r="B105" s="56"/>
      <c r="C105" s="56"/>
      <c r="D105" s="58"/>
      <c r="E105" s="59"/>
      <c r="F105" s="60"/>
      <c r="G105" s="60"/>
      <c r="H105" s="60"/>
      <c r="I105" s="60"/>
      <c r="J105" s="60"/>
      <c r="K105" s="60"/>
      <c r="L105" s="60"/>
      <c r="M105" s="61"/>
      <c r="N105" s="62"/>
      <c r="O105" s="63"/>
      <c r="P105" s="64"/>
      <c r="Q105" s="63"/>
      <c r="R105" s="56"/>
      <c r="S105" s="63"/>
      <c r="T105" s="56"/>
    </row>
    <row r="106" spans="1:20" s="66" customFormat="1" x14ac:dyDescent="0.35">
      <c r="A106" s="55"/>
      <c r="B106" s="56"/>
      <c r="C106" s="56"/>
      <c r="D106" s="58"/>
      <c r="E106" s="59"/>
      <c r="F106" s="60"/>
      <c r="G106" s="60"/>
      <c r="H106" s="60"/>
      <c r="I106" s="60"/>
      <c r="J106" s="60"/>
      <c r="K106" s="60"/>
      <c r="L106" s="60"/>
      <c r="M106" s="61"/>
      <c r="N106" s="62"/>
      <c r="O106" s="63"/>
      <c r="P106" s="64"/>
      <c r="Q106" s="63"/>
      <c r="R106" s="56"/>
      <c r="S106" s="63"/>
      <c r="T106" s="56"/>
    </row>
    <row r="107" spans="1:20" s="66" customFormat="1" x14ac:dyDescent="0.35">
      <c r="A107" s="55"/>
      <c r="B107" s="56"/>
      <c r="C107" s="56"/>
      <c r="D107" s="58"/>
      <c r="E107" s="59"/>
      <c r="F107" s="60"/>
      <c r="G107" s="60"/>
      <c r="H107" s="60"/>
      <c r="I107" s="60"/>
      <c r="J107" s="60"/>
      <c r="K107" s="60"/>
      <c r="L107" s="60"/>
      <c r="M107" s="61"/>
      <c r="N107" s="62"/>
      <c r="O107" s="63"/>
      <c r="P107" s="64"/>
      <c r="Q107" s="63"/>
      <c r="R107" s="56"/>
      <c r="S107" s="63"/>
      <c r="T107" s="56"/>
    </row>
    <row r="108" spans="1:20" s="66" customFormat="1" x14ac:dyDescent="0.35">
      <c r="A108" s="55"/>
      <c r="B108" s="56"/>
      <c r="C108" s="56"/>
      <c r="D108" s="58"/>
      <c r="E108" s="59"/>
      <c r="F108" s="60"/>
      <c r="G108" s="60"/>
      <c r="H108" s="60"/>
      <c r="I108" s="60"/>
      <c r="J108" s="60"/>
      <c r="K108" s="60"/>
      <c r="L108" s="60"/>
      <c r="M108" s="61"/>
      <c r="N108" s="62"/>
      <c r="O108" s="63"/>
      <c r="P108" s="64"/>
      <c r="Q108" s="63"/>
      <c r="R108" s="56"/>
      <c r="S108" s="63"/>
      <c r="T108" s="56"/>
    </row>
    <row r="109" spans="1:20" s="66" customFormat="1" x14ac:dyDescent="0.35">
      <c r="A109" s="55"/>
      <c r="B109" s="56"/>
      <c r="C109" s="56"/>
      <c r="D109" s="58"/>
      <c r="E109" s="59"/>
      <c r="F109" s="60"/>
      <c r="G109" s="60"/>
      <c r="H109" s="60"/>
      <c r="I109" s="60"/>
      <c r="J109" s="60"/>
      <c r="K109" s="60"/>
      <c r="L109" s="60"/>
      <c r="M109" s="61"/>
      <c r="N109" s="62"/>
      <c r="O109" s="63"/>
      <c r="P109" s="64"/>
      <c r="Q109" s="63"/>
      <c r="R109" s="56"/>
      <c r="S109" s="63"/>
      <c r="T109" s="56"/>
    </row>
    <row r="110" spans="1:20" s="67" customFormat="1" x14ac:dyDescent="0.35">
      <c r="B110" s="68"/>
      <c r="C110" s="68"/>
      <c r="D110" s="68"/>
      <c r="K110" s="117" t="s">
        <v>61</v>
      </c>
      <c r="L110" s="118"/>
      <c r="M110" s="118"/>
      <c r="N110" s="69">
        <f>SUM(N101:N109)</f>
        <v>2500</v>
      </c>
      <c r="O110" s="70">
        <f>SUM(O101:O109)</f>
        <v>0</v>
      </c>
      <c r="P110" s="69"/>
      <c r="Q110" s="69">
        <f>SUM(Q101:Q109)</f>
        <v>0</v>
      </c>
      <c r="R110" s="69"/>
      <c r="S110" s="69">
        <f>SUM(S101:S109)</f>
        <v>0</v>
      </c>
      <c r="T110" s="69"/>
    </row>
    <row r="111" spans="1:20" s="67" customFormat="1" ht="15" thickBot="1" x14ac:dyDescent="0.4">
      <c r="B111" s="68"/>
      <c r="C111" s="68"/>
      <c r="D111" s="68"/>
      <c r="M111" s="69"/>
      <c r="N111" s="69"/>
      <c r="O111" s="70"/>
      <c r="P111" s="71"/>
      <c r="Q111" s="69"/>
      <c r="R111" s="71"/>
      <c r="S111" s="69"/>
      <c r="T111" s="71"/>
    </row>
    <row r="112" spans="1:20" s="67" customFormat="1" ht="19" thickBot="1" x14ac:dyDescent="0.5">
      <c r="B112" s="68"/>
      <c r="C112" s="68"/>
      <c r="D112" s="68"/>
      <c r="K112" s="84" t="s">
        <v>62</v>
      </c>
      <c r="L112" s="85"/>
      <c r="M112" s="86"/>
      <c r="N112" s="69">
        <f>SUM(N97,N83,N110,N72,N58)</f>
        <v>22708.2</v>
      </c>
      <c r="O112" s="70">
        <f>SUM(O97,O83,O110,O72,O58)</f>
        <v>0</v>
      </c>
      <c r="P112" s="69"/>
      <c r="Q112" s="69">
        <f>SUM(Q97,Q83,Q110,Q72,Q58)</f>
        <v>0</v>
      </c>
      <c r="R112" s="69"/>
      <c r="S112" s="69">
        <f>SUM(S97,S83,S110,S72,S58)</f>
        <v>0</v>
      </c>
      <c r="T112" s="71"/>
    </row>
    <row r="113" spans="1:20" s="67" customFormat="1" ht="15" thickBot="1" x14ac:dyDescent="0.4">
      <c r="B113" s="68"/>
      <c r="C113" s="68"/>
      <c r="D113" s="68"/>
      <c r="M113" s="69"/>
      <c r="N113" s="69"/>
      <c r="O113" s="70"/>
      <c r="P113" s="71"/>
      <c r="Q113" s="69"/>
      <c r="R113" s="71"/>
      <c r="S113" s="69"/>
      <c r="T113" s="71"/>
    </row>
    <row r="114" spans="1:20" s="67" customFormat="1" ht="21.5" thickBot="1" x14ac:dyDescent="0.55000000000000004">
      <c r="B114" s="68"/>
      <c r="C114" s="68"/>
      <c r="D114" s="151" t="s">
        <v>63</v>
      </c>
      <c r="E114" s="152"/>
      <c r="F114" s="152"/>
      <c r="G114" s="152"/>
      <c r="H114" s="152"/>
      <c r="I114" s="152"/>
      <c r="J114" s="152"/>
      <c r="K114" s="152"/>
      <c r="L114" s="152"/>
      <c r="M114" s="153"/>
      <c r="N114" s="154">
        <f>SUM(N97,N83,N110,N72,N58,N45)</f>
        <v>64333.7</v>
      </c>
      <c r="O114" s="155">
        <f>SUM(O97,O83,O110,O72,O58,O45)</f>
        <v>0</v>
      </c>
      <c r="P114" s="69"/>
      <c r="Q114" s="154">
        <f>SUM(Q97,Q83,Q110,Q72,Q58,Q45)</f>
        <v>0</v>
      </c>
      <c r="R114" s="69"/>
      <c r="S114" s="154">
        <f>SUM(S97,S83,S110,S72,S58,S45)</f>
        <v>0</v>
      </c>
      <c r="T114" s="69"/>
    </row>
    <row r="115" spans="1:20" s="67" customFormat="1" ht="21" x14ac:dyDescent="0.5">
      <c r="B115" s="68"/>
      <c r="C115" s="68"/>
      <c r="D115" s="68"/>
      <c r="F115" s="156"/>
      <c r="G115" s="156"/>
      <c r="H115" s="156"/>
      <c r="I115" s="156"/>
      <c r="J115" s="156"/>
      <c r="K115" s="156"/>
      <c r="L115" s="156"/>
      <c r="M115" s="156"/>
      <c r="N115" s="69"/>
      <c r="O115" s="70"/>
      <c r="P115" s="69"/>
      <c r="Q115" s="69"/>
      <c r="R115" s="69"/>
      <c r="S115" s="69"/>
      <c r="T115" s="69"/>
    </row>
    <row r="116" spans="1:20" s="5" customFormat="1" x14ac:dyDescent="0.35">
      <c r="B116" s="9"/>
      <c r="C116" s="9"/>
      <c r="D116" s="9"/>
      <c r="O116" s="6"/>
      <c r="P116" s="7"/>
      <c r="Q116" s="8"/>
      <c r="R116" s="7"/>
      <c r="S116" s="8"/>
      <c r="T116" s="7"/>
    </row>
    <row r="117" spans="1:20" s="80" customFormat="1" ht="37" x14ac:dyDescent="0.35">
      <c r="A117" s="157" t="s">
        <v>64</v>
      </c>
      <c r="B117" s="158"/>
      <c r="C117" s="159"/>
      <c r="D117" s="160"/>
      <c r="E117" s="161"/>
      <c r="F117" s="161"/>
      <c r="G117" s="161"/>
      <c r="H117" s="161"/>
      <c r="I117" s="161"/>
      <c r="J117" s="161"/>
      <c r="K117" s="161"/>
      <c r="L117" s="161"/>
      <c r="M117" s="162"/>
      <c r="N117" s="163" t="s">
        <v>11</v>
      </c>
      <c r="O117" s="164" t="s">
        <v>12</v>
      </c>
      <c r="P117" s="165" t="s">
        <v>13</v>
      </c>
      <c r="Q117" s="164" t="s">
        <v>14</v>
      </c>
      <c r="R117" s="166" t="s">
        <v>13</v>
      </c>
      <c r="S117" s="164" t="s">
        <v>15</v>
      </c>
      <c r="T117" s="166" t="s">
        <v>13</v>
      </c>
    </row>
    <row r="118" spans="1:20" ht="29" x14ac:dyDescent="0.35">
      <c r="A118" s="93" t="s">
        <v>16</v>
      </c>
      <c r="B118" s="45" t="s">
        <v>17</v>
      </c>
      <c r="C118" s="45" t="s">
        <v>18</v>
      </c>
      <c r="D118" s="94" t="s">
        <v>19</v>
      </c>
      <c r="E118" s="96" t="s">
        <v>20</v>
      </c>
      <c r="F118" s="96"/>
      <c r="G118" s="96"/>
      <c r="H118" s="96"/>
      <c r="I118" s="96"/>
      <c r="J118" s="96"/>
      <c r="K118" s="96"/>
      <c r="L118" s="96"/>
      <c r="M118" s="97"/>
      <c r="N118" s="98" t="s">
        <v>21</v>
      </c>
      <c r="O118" s="99" t="s">
        <v>21</v>
      </c>
      <c r="P118" s="52"/>
      <c r="Q118" s="99" t="s">
        <v>21</v>
      </c>
      <c r="R118" s="53"/>
      <c r="S118" s="99" t="s">
        <v>21</v>
      </c>
      <c r="T118" s="53"/>
    </row>
    <row r="119" spans="1:20" s="66" customFormat="1" ht="29" x14ac:dyDescent="0.35">
      <c r="A119" s="55">
        <v>3</v>
      </c>
      <c r="B119" s="56" t="s">
        <v>22</v>
      </c>
      <c r="C119" s="56" t="s">
        <v>52</v>
      </c>
      <c r="D119" s="81" t="s">
        <v>65</v>
      </c>
      <c r="E119" s="167" t="s">
        <v>66</v>
      </c>
      <c r="F119" s="168"/>
      <c r="G119" s="168"/>
      <c r="H119" s="168"/>
      <c r="I119" s="168"/>
      <c r="J119" s="168"/>
      <c r="K119" s="168"/>
      <c r="L119" s="168"/>
      <c r="M119" s="169"/>
      <c r="N119" s="62">
        <v>25000</v>
      </c>
      <c r="O119" s="63"/>
      <c r="P119" s="64"/>
      <c r="Q119" s="63"/>
      <c r="R119" s="56"/>
      <c r="S119" s="63"/>
      <c r="T119" s="56"/>
    </row>
    <row r="120" spans="1:20" s="66" customFormat="1" ht="29" x14ac:dyDescent="0.35">
      <c r="A120" s="55"/>
      <c r="B120" s="56"/>
      <c r="C120" s="56"/>
      <c r="D120" s="81" t="s">
        <v>65</v>
      </c>
      <c r="E120" s="167"/>
      <c r="F120" s="168"/>
      <c r="G120" s="168"/>
      <c r="H120" s="168"/>
      <c r="I120" s="168"/>
      <c r="J120" s="168"/>
      <c r="K120" s="168"/>
      <c r="L120" s="168"/>
      <c r="M120" s="169"/>
      <c r="N120" s="62"/>
      <c r="O120" s="63"/>
      <c r="P120" s="64"/>
      <c r="Q120" s="63"/>
      <c r="R120" s="170"/>
      <c r="S120" s="63"/>
      <c r="T120" s="170"/>
    </row>
    <row r="121" spans="1:20" s="66" customFormat="1" ht="29" x14ac:dyDescent="0.35">
      <c r="A121" s="55"/>
      <c r="B121" s="56"/>
      <c r="C121" s="56"/>
      <c r="D121" s="81" t="s">
        <v>65</v>
      </c>
      <c r="E121" s="167"/>
      <c r="F121" s="168"/>
      <c r="G121" s="168"/>
      <c r="H121" s="168"/>
      <c r="I121" s="168"/>
      <c r="J121" s="168"/>
      <c r="K121" s="168"/>
      <c r="L121" s="168"/>
      <c r="M121" s="169"/>
      <c r="N121" s="62"/>
      <c r="O121" s="63"/>
      <c r="P121" s="64"/>
      <c r="Q121" s="63"/>
      <c r="R121" s="56"/>
      <c r="S121" s="63"/>
      <c r="T121" s="56"/>
    </row>
    <row r="122" spans="1:20" s="66" customFormat="1" ht="29" x14ac:dyDescent="0.35">
      <c r="A122" s="55"/>
      <c r="B122" s="56"/>
      <c r="C122" s="56"/>
      <c r="D122" s="81" t="s">
        <v>65</v>
      </c>
      <c r="E122" s="167"/>
      <c r="F122" s="168"/>
      <c r="G122" s="168"/>
      <c r="H122" s="168"/>
      <c r="I122" s="168"/>
      <c r="J122" s="168"/>
      <c r="K122" s="168"/>
      <c r="L122" s="168"/>
      <c r="M122" s="169"/>
      <c r="N122" s="62"/>
      <c r="O122" s="63"/>
      <c r="P122" s="64"/>
      <c r="Q122" s="63"/>
      <c r="R122" s="56"/>
      <c r="S122" s="63"/>
      <c r="T122" s="56"/>
    </row>
    <row r="123" spans="1:20" s="66" customFormat="1" ht="29" x14ac:dyDescent="0.35">
      <c r="A123" s="55"/>
      <c r="B123" s="56"/>
      <c r="C123" s="56"/>
      <c r="D123" s="81" t="s">
        <v>65</v>
      </c>
      <c r="E123" s="167"/>
      <c r="F123" s="168"/>
      <c r="G123" s="168"/>
      <c r="H123" s="168"/>
      <c r="I123" s="168"/>
      <c r="J123" s="168"/>
      <c r="K123" s="168"/>
      <c r="L123" s="168"/>
      <c r="M123" s="169"/>
      <c r="N123" s="62"/>
      <c r="O123" s="63"/>
      <c r="P123" s="64"/>
      <c r="Q123" s="63"/>
      <c r="R123" s="56"/>
      <c r="S123" s="63"/>
      <c r="T123" s="56"/>
    </row>
    <row r="124" spans="1:20" s="66" customFormat="1" ht="29" x14ac:dyDescent="0.35">
      <c r="A124" s="55"/>
      <c r="B124" s="56"/>
      <c r="C124" s="56"/>
      <c r="D124" s="81" t="s">
        <v>65</v>
      </c>
      <c r="E124" s="167"/>
      <c r="F124" s="168"/>
      <c r="G124" s="168"/>
      <c r="H124" s="168"/>
      <c r="I124" s="168"/>
      <c r="J124" s="168"/>
      <c r="K124" s="168"/>
      <c r="L124" s="168"/>
      <c r="M124" s="169"/>
      <c r="N124" s="62"/>
      <c r="O124" s="63"/>
      <c r="P124" s="64"/>
      <c r="Q124" s="63"/>
      <c r="R124" s="56"/>
      <c r="S124" s="63"/>
      <c r="T124" s="56"/>
    </row>
    <row r="125" spans="1:20" s="66" customFormat="1" ht="29" x14ac:dyDescent="0.35">
      <c r="A125" s="55"/>
      <c r="B125" s="56"/>
      <c r="C125" s="56"/>
      <c r="D125" s="81" t="s">
        <v>65</v>
      </c>
      <c r="E125" s="167"/>
      <c r="F125" s="168"/>
      <c r="G125" s="168"/>
      <c r="H125" s="168"/>
      <c r="I125" s="168"/>
      <c r="J125" s="168"/>
      <c r="K125" s="168"/>
      <c r="L125" s="168"/>
      <c r="M125" s="169"/>
      <c r="N125" s="62"/>
      <c r="O125" s="63"/>
      <c r="P125" s="64"/>
      <c r="Q125" s="63"/>
      <c r="R125" s="56"/>
      <c r="S125" s="63"/>
      <c r="T125" s="56"/>
    </row>
    <row r="126" spans="1:20" s="66" customFormat="1" ht="29" x14ac:dyDescent="0.35">
      <c r="A126" s="55"/>
      <c r="B126" s="56"/>
      <c r="C126" s="56"/>
      <c r="D126" s="81" t="s">
        <v>65</v>
      </c>
      <c r="E126" s="167"/>
      <c r="F126" s="168"/>
      <c r="G126" s="168"/>
      <c r="H126" s="168"/>
      <c r="I126" s="168"/>
      <c r="J126" s="168"/>
      <c r="K126" s="168"/>
      <c r="L126" s="168"/>
      <c r="M126" s="169"/>
      <c r="N126" s="62"/>
      <c r="O126" s="63"/>
      <c r="P126" s="64"/>
      <c r="Q126" s="63"/>
      <c r="R126" s="56"/>
      <c r="S126" s="63"/>
      <c r="T126" s="56"/>
    </row>
    <row r="127" spans="1:20" s="66" customFormat="1" ht="29" x14ac:dyDescent="0.35">
      <c r="A127" s="55"/>
      <c r="B127" s="56"/>
      <c r="C127" s="56"/>
      <c r="D127" s="81" t="s">
        <v>65</v>
      </c>
      <c r="E127" s="167"/>
      <c r="F127" s="168"/>
      <c r="G127" s="168"/>
      <c r="H127" s="168"/>
      <c r="I127" s="168"/>
      <c r="J127" s="168"/>
      <c r="K127" s="168"/>
      <c r="L127" s="168"/>
      <c r="M127" s="169"/>
      <c r="N127" s="62"/>
      <c r="O127" s="63"/>
      <c r="P127" s="64"/>
      <c r="Q127" s="63"/>
      <c r="R127" s="56"/>
      <c r="S127" s="63"/>
      <c r="T127" s="56"/>
    </row>
    <row r="128" spans="1:20" s="66" customFormat="1" ht="29" x14ac:dyDescent="0.35">
      <c r="A128" s="55"/>
      <c r="B128" s="56"/>
      <c r="C128" s="56"/>
      <c r="D128" s="81" t="s">
        <v>65</v>
      </c>
      <c r="E128" s="167"/>
      <c r="F128" s="168"/>
      <c r="G128" s="168"/>
      <c r="H128" s="168"/>
      <c r="I128" s="168"/>
      <c r="J128" s="168"/>
      <c r="K128" s="168"/>
      <c r="L128" s="168"/>
      <c r="M128" s="169"/>
      <c r="N128" s="62"/>
      <c r="O128" s="63"/>
      <c r="P128" s="64"/>
      <c r="Q128" s="63"/>
      <c r="R128" s="56"/>
      <c r="S128" s="63"/>
      <c r="T128" s="56"/>
    </row>
    <row r="129" spans="1:20" s="66" customFormat="1" ht="29.5" thickBot="1" x14ac:dyDescent="0.4">
      <c r="A129" s="55"/>
      <c r="B129" s="56"/>
      <c r="C129" s="56"/>
      <c r="D129" s="81" t="s">
        <v>65</v>
      </c>
      <c r="E129" s="167"/>
      <c r="F129" s="168"/>
      <c r="G129" s="168"/>
      <c r="H129" s="168"/>
      <c r="I129" s="168"/>
      <c r="J129" s="168"/>
      <c r="K129" s="168"/>
      <c r="L129" s="168"/>
      <c r="M129" s="169"/>
      <c r="N129" s="62"/>
      <c r="O129" s="63"/>
      <c r="P129" s="64"/>
      <c r="Q129" s="63"/>
      <c r="R129" s="56"/>
      <c r="S129" s="63"/>
      <c r="T129" s="56"/>
    </row>
    <row r="130" spans="1:20" s="67" customFormat="1" ht="21.5" thickBot="1" x14ac:dyDescent="0.55000000000000004">
      <c r="B130" s="68"/>
      <c r="C130" s="68"/>
      <c r="D130" s="68"/>
      <c r="G130" s="151" t="s">
        <v>67</v>
      </c>
      <c r="H130" s="152"/>
      <c r="I130" s="152"/>
      <c r="J130" s="152"/>
      <c r="K130" s="152"/>
      <c r="L130" s="152"/>
      <c r="M130" s="153" t="s">
        <v>67</v>
      </c>
      <c r="N130" s="69">
        <f>SUM(N119:N129)</f>
        <v>25000</v>
      </c>
      <c r="O130" s="70">
        <f>SUM(O119:O129)</f>
        <v>0</v>
      </c>
      <c r="P130" s="71"/>
      <c r="Q130" s="69">
        <f>SUM(Q119:Q129)</f>
        <v>0</v>
      </c>
      <c r="R130" s="71"/>
      <c r="S130" s="69">
        <f>SUM(S119:S129)</f>
        <v>0</v>
      </c>
      <c r="T130" s="71"/>
    </row>
    <row r="131" spans="1:20" s="5" customFormat="1" ht="15" thickBot="1" x14ac:dyDescent="0.4">
      <c r="B131" s="9"/>
      <c r="C131" s="9"/>
      <c r="D131" s="9"/>
      <c r="O131" s="6"/>
      <c r="P131" s="7"/>
      <c r="Q131" s="8"/>
      <c r="R131" s="7"/>
      <c r="S131" s="8"/>
      <c r="T131" s="7"/>
    </row>
    <row r="132" spans="1:20" s="5" customFormat="1" ht="21.5" thickBot="1" x14ac:dyDescent="0.55000000000000004">
      <c r="B132" s="9"/>
      <c r="C132" s="9"/>
      <c r="D132" s="9"/>
      <c r="G132" s="151" t="s">
        <v>68</v>
      </c>
      <c r="H132" s="152"/>
      <c r="I132" s="152"/>
      <c r="J132" s="152"/>
      <c r="K132" s="152"/>
      <c r="L132" s="152"/>
      <c r="M132" s="153"/>
      <c r="N132" s="171">
        <f>N114</f>
        <v>64333.7</v>
      </c>
      <c r="O132" s="6"/>
      <c r="P132" s="7"/>
      <c r="Q132" s="8"/>
      <c r="R132" s="7"/>
      <c r="S132" s="8"/>
      <c r="T132" s="7"/>
    </row>
    <row r="133" spans="1:20" s="5" customFormat="1" ht="15" thickBot="1" x14ac:dyDescent="0.4">
      <c r="B133" s="9"/>
      <c r="C133" s="9"/>
      <c r="D133" s="9"/>
      <c r="O133" s="6"/>
      <c r="P133" s="7"/>
      <c r="Q133" s="8"/>
      <c r="R133" s="7"/>
      <c r="S133" s="8"/>
      <c r="T133" s="7"/>
    </row>
    <row r="134" spans="1:20" s="67" customFormat="1" ht="21.5" thickBot="1" x14ac:dyDescent="0.55000000000000004">
      <c r="B134" s="68"/>
      <c r="C134" s="68"/>
      <c r="D134" s="68"/>
      <c r="F134" s="172"/>
      <c r="G134" s="151" t="s">
        <v>69</v>
      </c>
      <c r="H134" s="152"/>
      <c r="I134" s="152"/>
      <c r="J134" s="152"/>
      <c r="K134" s="152"/>
      <c r="L134" s="152"/>
      <c r="M134" s="153"/>
      <c r="N134" s="171">
        <f>N132*0.05</f>
        <v>3216.6849999999999</v>
      </c>
      <c r="O134" s="173">
        <v>0</v>
      </c>
      <c r="P134" s="171"/>
      <c r="Q134" s="171">
        <v>0</v>
      </c>
      <c r="R134" s="171"/>
      <c r="S134" s="171">
        <v>0</v>
      </c>
      <c r="T134" s="69"/>
    </row>
    <row r="135" spans="1:20" s="5" customFormat="1" x14ac:dyDescent="0.35">
      <c r="B135" s="9"/>
      <c r="C135" s="9"/>
      <c r="D135" s="9"/>
      <c r="O135" s="6"/>
      <c r="P135" s="7"/>
      <c r="Q135" s="8"/>
      <c r="R135" s="7"/>
      <c r="S135" s="8"/>
      <c r="T135" s="7"/>
    </row>
    <row r="136" spans="1:20" s="5" customFormat="1" ht="15" thickBot="1" x14ac:dyDescent="0.4">
      <c r="B136" s="9"/>
      <c r="C136" s="9"/>
      <c r="D136" s="9"/>
      <c r="O136" s="6"/>
      <c r="P136" s="7"/>
      <c r="Q136" s="8"/>
      <c r="R136" s="7"/>
      <c r="S136" s="8"/>
      <c r="T136" s="7"/>
    </row>
    <row r="137" spans="1:20" s="174" customFormat="1" ht="24" thickBot="1" x14ac:dyDescent="0.6">
      <c r="B137" s="175"/>
      <c r="C137" s="175"/>
      <c r="D137" s="176" t="s">
        <v>70</v>
      </c>
      <c r="E137" s="177"/>
      <c r="F137" s="177"/>
      <c r="G137" s="177"/>
      <c r="H137" s="177"/>
      <c r="I137" s="177"/>
      <c r="J137" s="177"/>
      <c r="K137" s="177"/>
      <c r="L137" s="177"/>
      <c r="M137" s="178"/>
      <c r="N137" s="179">
        <f>SUM(N130,N132,N134)</f>
        <v>92550.384999999995</v>
      </c>
      <c r="O137" s="180">
        <f>SUM(O134,O130,O114)</f>
        <v>0</v>
      </c>
      <c r="P137" s="179"/>
      <c r="Q137" s="179">
        <f>SUM(Q134,Q130,Q114)</f>
        <v>0</v>
      </c>
      <c r="R137" s="179"/>
      <c r="S137" s="179">
        <f>SUM(S134,S130,S114)</f>
        <v>0</v>
      </c>
      <c r="T137" s="181"/>
    </row>
  </sheetData>
  <mergeCells count="93">
    <mergeCell ref="G132:M132"/>
    <mergeCell ref="G134:M134"/>
    <mergeCell ref="D137:M137"/>
    <mergeCell ref="E125:M125"/>
    <mergeCell ref="E126:M126"/>
    <mergeCell ref="E127:M127"/>
    <mergeCell ref="E128:M128"/>
    <mergeCell ref="E129:M129"/>
    <mergeCell ref="G130:M130"/>
    <mergeCell ref="E119:M119"/>
    <mergeCell ref="E120:M120"/>
    <mergeCell ref="E121:M121"/>
    <mergeCell ref="E122:M122"/>
    <mergeCell ref="E123:M123"/>
    <mergeCell ref="E124:M124"/>
    <mergeCell ref="E107:M107"/>
    <mergeCell ref="E108:M108"/>
    <mergeCell ref="E109:M109"/>
    <mergeCell ref="K112:M112"/>
    <mergeCell ref="D114:M114"/>
    <mergeCell ref="E118:M118"/>
    <mergeCell ref="E101:M101"/>
    <mergeCell ref="E102:M102"/>
    <mergeCell ref="E103:M103"/>
    <mergeCell ref="E104:M104"/>
    <mergeCell ref="E105:M105"/>
    <mergeCell ref="E106:M106"/>
    <mergeCell ref="E92:M92"/>
    <mergeCell ref="E93:M93"/>
    <mergeCell ref="E94:M94"/>
    <mergeCell ref="E95:M95"/>
    <mergeCell ref="E96:M96"/>
    <mergeCell ref="E100:M100"/>
    <mergeCell ref="E86:M86"/>
    <mergeCell ref="E87:M87"/>
    <mergeCell ref="E88:M88"/>
    <mergeCell ref="E89:M89"/>
    <mergeCell ref="E90:M90"/>
    <mergeCell ref="E91:M91"/>
    <mergeCell ref="E77:M77"/>
    <mergeCell ref="E78:M78"/>
    <mergeCell ref="E79:M79"/>
    <mergeCell ref="E80:M80"/>
    <mergeCell ref="E81:M81"/>
    <mergeCell ref="E82:M82"/>
    <mergeCell ref="E68:M68"/>
    <mergeCell ref="E69:M69"/>
    <mergeCell ref="E70:M70"/>
    <mergeCell ref="E71:M71"/>
    <mergeCell ref="E75:M75"/>
    <mergeCell ref="E76:M76"/>
    <mergeCell ref="E62:M62"/>
    <mergeCell ref="E63:M63"/>
    <mergeCell ref="E64:M64"/>
    <mergeCell ref="E65:M65"/>
    <mergeCell ref="E66:M66"/>
    <mergeCell ref="E67:M67"/>
    <mergeCell ref="E53:M53"/>
    <mergeCell ref="E54:M54"/>
    <mergeCell ref="E55:M55"/>
    <mergeCell ref="E56:M56"/>
    <mergeCell ref="E57:M57"/>
    <mergeCell ref="E61:M61"/>
    <mergeCell ref="E42:M42"/>
    <mergeCell ref="J45:M45"/>
    <mergeCell ref="E49:M49"/>
    <mergeCell ref="E50:M50"/>
    <mergeCell ref="E51:M51"/>
    <mergeCell ref="E52:M52"/>
    <mergeCell ref="E36:M36"/>
    <mergeCell ref="E37:M37"/>
    <mergeCell ref="E38:M38"/>
    <mergeCell ref="E39:M39"/>
    <mergeCell ref="E40:M40"/>
    <mergeCell ref="E41:M41"/>
    <mergeCell ref="E27:M27"/>
    <mergeCell ref="E28:M28"/>
    <mergeCell ref="E32:M32"/>
    <mergeCell ref="E33:M33"/>
    <mergeCell ref="E34:M34"/>
    <mergeCell ref="E35:M35"/>
    <mergeCell ref="E21:M21"/>
    <mergeCell ref="E22:M22"/>
    <mergeCell ref="E23:M23"/>
    <mergeCell ref="E24:M24"/>
    <mergeCell ref="E25:M25"/>
    <mergeCell ref="E26:M26"/>
    <mergeCell ref="A1:B1"/>
    <mergeCell ref="C1:D1"/>
    <mergeCell ref="A11:N14"/>
    <mergeCell ref="E18:M18"/>
    <mergeCell ref="E19:M19"/>
    <mergeCell ref="E20:M20"/>
  </mergeCells>
  <dataValidations count="10">
    <dataValidation type="list" allowBlank="1" showInputMessage="1" showErrorMessage="1" error="Please Select from the Drop Down Menu" sqref="D76:D82" xr:uid="{FFDDC909-2215-41B0-80CF-13F4A0C2CED1}">
      <formula1>Telephone</formula1>
    </dataValidation>
    <dataValidation type="list" allowBlank="1" showInputMessage="1" showErrorMessage="1" error="Please Select from the Drop Down Menu" sqref="D62:D71" xr:uid="{D4763BAD-0F76-4ACB-A04A-E2D6FA381698}">
      <formula1>Supplies</formula1>
    </dataValidation>
    <dataValidation allowBlank="1" showInputMessage="1" showErrorMessage="1" error="Please Select from the Drop Down Menu" sqref="D87:D96" xr:uid="{7BB01443-4C61-4BC0-B7CD-5F5E1BF646C9}"/>
    <dataValidation allowBlank="1" showInputMessage="1" showErrorMessage="1" error="Please select from the drop down menu" sqref="D33:D42" xr:uid="{B80328E2-DBF6-4A47-8B83-4F746DF50053}"/>
    <dataValidation type="list" allowBlank="1" showInputMessage="1" showErrorMessage="1" error="Please select from the drop down menu" sqref="D19:D28" xr:uid="{97D1EA94-351B-42F3-B66C-F0F337DAF7ED}">
      <formula1>Salary</formula1>
    </dataValidation>
    <dataValidation type="list" allowBlank="1" showInputMessage="1" showErrorMessage="1" error="Please Select from the Drop Down Menu" sqref="D50:D57" xr:uid="{B49A9D95-E6DA-4ED4-A327-C3BD890A29F2}">
      <formula1>ContractedServices</formula1>
    </dataValidation>
    <dataValidation type="list" allowBlank="1" showInputMessage="1" showErrorMessage="1" sqref="D101:D109" xr:uid="{7C5D8FAC-5D6F-4738-A493-F182710EDCCA}">
      <formula1>Other</formula1>
    </dataValidation>
    <dataValidation type="list" allowBlank="1" showInputMessage="1" showErrorMessage="1" sqref="H8" xr:uid="{273F40F9-4743-41C7-94FF-EB5936287C5A}">
      <formula1>YesNo</formula1>
    </dataValidation>
    <dataValidation type="list" allowBlank="1" showInputMessage="1" showErrorMessage="1" sqref="D119:D129" xr:uid="{C7B1F19D-481F-4460-B5BB-7C8643407E7F}">
      <formula1>Salaries</formula1>
    </dataValidation>
    <dataValidation type="list" allowBlank="1" showInputMessage="1" showErrorMessage="1" sqref="B101:C109 B119:C129 B50:C57 B19:C28 B76:C82 B87:C96 B33:C42 B62:C71" xr:uid="{A146F70A-01E2-4104-901F-1670112ECBDB}">
      <formula1>Quarter1</formula1>
    </dataValidation>
  </dataValidations>
  <pageMargins left="0.7" right="0.7" top="0.75" bottom="0.75" header="0.3" footer="0.3"/>
  <pageSetup paperSize="5" scale="81" orientation="landscape" r:id="rId1"/>
  <rowBreaks count="2" manualBreakCount="2">
    <brk id="21" max="19" man="1"/>
    <brk id="35" max="19" man="1"/>
  </rowBreaks>
  <colBreaks count="1" manualBreakCount="1">
    <brk id="14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Budget Detail &amp; Amendments</vt:lpstr>
      <vt:lpstr>Personnel</vt:lpstr>
      <vt:lpstr>'Budget Detail &amp; Amendments'!Print_Area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Brooke, Katy</dc:creator>
  <cp:lastModifiedBy>Brooke, Katy</cp:lastModifiedBy>
  <dcterms:created xsi:type="dcterms:W3CDTF">2021-04-12T15:03:46Z</dcterms:created>
  <dcterms:modified xsi:type="dcterms:W3CDTF">2021-04-12T15:04:37Z</dcterms:modified>
</cp:coreProperties>
</file>