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mc:AlternateContent xmlns:mc="http://schemas.openxmlformats.org/markup-compatibility/2006">
    <mc:Choice Requires="x15">
      <x15ac:absPath xmlns:x15ac="http://schemas.microsoft.com/office/spreadsheetml/2010/11/ac" url="https://montanaedu-my.sharepoint.com/personal/perkins_msu_montana_edu/Documents/Perkins/Great Falls College/26-27/Reserve/"/>
    </mc:Choice>
  </mc:AlternateContent>
  <xr:revisionPtr revIDLastSave="417" documentId="8_{FC9F65E5-72B4-4D78-887A-C20D956D8127}" xr6:coauthVersionLast="47" xr6:coauthVersionMax="47" xr10:uidLastSave="{85206B2D-3038-49C1-8E13-8A289935C2D9}"/>
  <workbookProtection workbookAlgorithmName="SHA-512" workbookHashValue="/CHqSVc95DKGfoiGN5eRNaLTg1UBYBE1T80z5hI3afjzrjY/0AF844PU+aCwetXRHRuEEquN/k48jd4OwjCxiA==" workbookSaltValue="gS/rSW9ksArSl1UGq8cprw==" workbookSpinCount="100000" lockStructure="1"/>
  <bookViews>
    <workbookView xWindow="-28920" yWindow="-120" windowWidth="29040" windowHeight="15720" tabRatio="810" firstSheet="2" xr2:uid="{3E791451-709C-4315-B74D-A9F77FD91441}"/>
  </bookViews>
  <sheets>
    <sheet name="Contact Information" sheetId="1" r:id="rId1"/>
    <sheet name="Narrative" sheetId="2" r:id="rId2"/>
    <sheet name="Budget Details &amp; Amendments" sheetId="4" r:id="rId3"/>
    <sheet name="Budget Roll-Up" sheetId="7" r:id="rId4"/>
    <sheet name="Project Roll_Up" sheetId="8" r:id="rId5"/>
    <sheet name="Program Assurances" sheetId="10" r:id="rId6"/>
    <sheet name="Perkins Quarterly Report" sheetId="5" r:id="rId7"/>
    <sheet name="List" sheetId="3" state="hidden" r:id="rId8"/>
  </sheets>
  <definedNames>
    <definedName name="_xlnm.Print_Area" localSheetId="5">'Program Assurances'!$A$1:$J$65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 i="4" l="1"/>
  <c r="V136" i="4"/>
  <c r="V135" i="4"/>
  <c r="V134" i="4"/>
  <c r="V133" i="4"/>
  <c r="V132" i="4"/>
  <c r="V131" i="4"/>
  <c r="V130" i="4"/>
  <c r="V129" i="4"/>
  <c r="V128" i="4"/>
  <c r="V127" i="4"/>
  <c r="V115" i="4"/>
  <c r="V114" i="4"/>
  <c r="V113" i="4"/>
  <c r="V112" i="4"/>
  <c r="V111" i="4"/>
  <c r="V110" i="4"/>
  <c r="V109" i="4"/>
  <c r="V108" i="4"/>
  <c r="V101" i="4"/>
  <c r="V100" i="4"/>
  <c r="V99" i="4"/>
  <c r="V98" i="4"/>
  <c r="V97" i="4"/>
  <c r="V96" i="4"/>
  <c r="V95" i="4"/>
  <c r="V87" i="4"/>
  <c r="V86" i="4"/>
  <c r="V85" i="4"/>
  <c r="V84" i="4"/>
  <c r="V83" i="4"/>
  <c r="V82" i="4"/>
  <c r="V81" i="4"/>
  <c r="V80" i="4"/>
  <c r="V79" i="4"/>
  <c r="V78" i="4"/>
  <c r="V73" i="4"/>
  <c r="V72" i="4"/>
  <c r="V71" i="4"/>
  <c r="V70" i="4"/>
  <c r="V69" i="4"/>
  <c r="V68" i="4"/>
  <c r="V67" i="4"/>
  <c r="V66" i="4"/>
  <c r="V65" i="4"/>
  <c r="V64" i="4"/>
  <c r="V56" i="4"/>
  <c r="V55" i="4"/>
  <c r="V54" i="4"/>
  <c r="V53" i="4"/>
  <c r="V52" i="4"/>
  <c r="V51" i="4"/>
  <c r="V50" i="4"/>
  <c r="V49" i="4"/>
  <c r="V42" i="4"/>
  <c r="V41" i="4"/>
  <c r="V40" i="4"/>
  <c r="V39" i="4"/>
  <c r="V38" i="4"/>
  <c r="V37" i="4"/>
  <c r="V36" i="4"/>
  <c r="V35" i="4"/>
  <c r="V34" i="4"/>
  <c r="V20" i="4"/>
  <c r="V21" i="4"/>
  <c r="V22" i="4"/>
  <c r="V23" i="4"/>
  <c r="V24" i="4"/>
  <c r="V25" i="4"/>
  <c r="V26" i="4"/>
  <c r="V27" i="4"/>
  <c r="V28" i="4"/>
  <c r="S136" i="4"/>
  <c r="S135" i="4"/>
  <c r="S134" i="4"/>
  <c r="S133" i="4"/>
  <c r="S132" i="4"/>
  <c r="S131" i="4"/>
  <c r="S130" i="4"/>
  <c r="S129" i="4"/>
  <c r="S128" i="4"/>
  <c r="S127" i="4"/>
  <c r="S115" i="4"/>
  <c r="S114" i="4"/>
  <c r="S113" i="4"/>
  <c r="S112" i="4"/>
  <c r="S111" i="4"/>
  <c r="S110" i="4"/>
  <c r="S109" i="4"/>
  <c r="S108" i="4"/>
  <c r="S101" i="4"/>
  <c r="S100" i="4"/>
  <c r="S99" i="4"/>
  <c r="S98" i="4"/>
  <c r="S97" i="4"/>
  <c r="S96" i="4"/>
  <c r="S95" i="4"/>
  <c r="S87" i="4"/>
  <c r="S86" i="4"/>
  <c r="S85" i="4"/>
  <c r="S84" i="4"/>
  <c r="S83" i="4"/>
  <c r="S82" i="4"/>
  <c r="S81" i="4"/>
  <c r="S80" i="4"/>
  <c r="S79" i="4"/>
  <c r="S78" i="4"/>
  <c r="S73" i="4"/>
  <c r="S72" i="4"/>
  <c r="S71" i="4"/>
  <c r="S70" i="4"/>
  <c r="S69" i="4"/>
  <c r="S68" i="4"/>
  <c r="S67" i="4"/>
  <c r="S66" i="4"/>
  <c r="S65" i="4"/>
  <c r="S64" i="4"/>
  <c r="S56" i="4"/>
  <c r="S55" i="4"/>
  <c r="S54" i="4"/>
  <c r="S53" i="4"/>
  <c r="S52" i="4"/>
  <c r="S51" i="4"/>
  <c r="S50" i="4"/>
  <c r="S49" i="4"/>
  <c r="S42" i="4"/>
  <c r="S41" i="4"/>
  <c r="S40" i="4"/>
  <c r="S39" i="4"/>
  <c r="S38" i="4"/>
  <c r="S37" i="4"/>
  <c r="S36" i="4"/>
  <c r="S35" i="4"/>
  <c r="S34" i="4"/>
  <c r="S20" i="4"/>
  <c r="S21" i="4"/>
  <c r="S22" i="4"/>
  <c r="S23" i="4"/>
  <c r="S24" i="4"/>
  <c r="S25" i="4"/>
  <c r="S26" i="4"/>
  <c r="S27" i="4"/>
  <c r="S28" i="4"/>
  <c r="P136" i="4"/>
  <c r="P135" i="4"/>
  <c r="P134" i="4"/>
  <c r="P133" i="4"/>
  <c r="P132" i="4"/>
  <c r="P131" i="4"/>
  <c r="P130" i="4"/>
  <c r="P129" i="4"/>
  <c r="P128" i="4"/>
  <c r="P127" i="4"/>
  <c r="P115" i="4"/>
  <c r="P114" i="4"/>
  <c r="P113" i="4"/>
  <c r="P112" i="4"/>
  <c r="P111" i="4"/>
  <c r="P110" i="4"/>
  <c r="P109" i="4"/>
  <c r="P108" i="4"/>
  <c r="P107" i="4"/>
  <c r="S107" i="4" s="1"/>
  <c r="V107" i="4" s="1"/>
  <c r="P106" i="4"/>
  <c r="S106" i="4" s="1"/>
  <c r="V106" i="4" s="1"/>
  <c r="P101" i="4"/>
  <c r="P100" i="4"/>
  <c r="P99" i="4"/>
  <c r="P98" i="4"/>
  <c r="P97" i="4"/>
  <c r="P96" i="4"/>
  <c r="P95" i="4"/>
  <c r="P94" i="4"/>
  <c r="S94" i="4" s="1"/>
  <c r="V94" i="4" s="1"/>
  <c r="P93" i="4"/>
  <c r="S93" i="4" s="1"/>
  <c r="V93" i="4" s="1"/>
  <c r="P92" i="4"/>
  <c r="S92" i="4" s="1"/>
  <c r="V92" i="4" s="1"/>
  <c r="P87" i="4"/>
  <c r="P86" i="4"/>
  <c r="P85" i="4"/>
  <c r="P84" i="4"/>
  <c r="P83" i="4"/>
  <c r="P82" i="4"/>
  <c r="P81" i="4"/>
  <c r="P80" i="4"/>
  <c r="P79" i="4"/>
  <c r="P78" i="4"/>
  <c r="P73" i="4"/>
  <c r="P72" i="4"/>
  <c r="P71" i="4"/>
  <c r="P70" i="4"/>
  <c r="P69" i="4"/>
  <c r="P68" i="4"/>
  <c r="P67" i="4"/>
  <c r="P66" i="4"/>
  <c r="P65" i="4"/>
  <c r="P64" i="4"/>
  <c r="C18" i="5" l="1"/>
  <c r="J11" i="8"/>
  <c r="J10" i="8"/>
  <c r="J9" i="8"/>
  <c r="J7" i="8"/>
  <c r="J6" i="8"/>
  <c r="J5" i="8"/>
  <c r="J4" i="8"/>
  <c r="J3" i="8"/>
  <c r="H11" i="8"/>
  <c r="H10" i="8"/>
  <c r="H9" i="8"/>
  <c r="H7" i="8"/>
  <c r="H6" i="8"/>
  <c r="H5" i="8"/>
  <c r="H4" i="8"/>
  <c r="H3" i="8"/>
  <c r="F11" i="8"/>
  <c r="F10" i="8"/>
  <c r="F9" i="8"/>
  <c r="F7" i="8"/>
  <c r="F6" i="8"/>
  <c r="F5" i="8"/>
  <c r="F4" i="8"/>
  <c r="F3" i="8"/>
  <c r="P56" i="4" l="1"/>
  <c r="P55" i="4"/>
  <c r="P54" i="4"/>
  <c r="P53" i="4"/>
  <c r="P52" i="4"/>
  <c r="P51" i="4"/>
  <c r="P50" i="4"/>
  <c r="P49" i="4"/>
  <c r="P48" i="4"/>
  <c r="S48" i="4" s="1"/>
  <c r="V48" i="4" s="1"/>
  <c r="P47" i="4"/>
  <c r="S47" i="4" s="1"/>
  <c r="V47" i="4" s="1"/>
  <c r="P42" i="4"/>
  <c r="P41" i="4"/>
  <c r="P40" i="4"/>
  <c r="P39" i="4"/>
  <c r="P38" i="4"/>
  <c r="P37" i="4"/>
  <c r="P36" i="4"/>
  <c r="P35" i="4"/>
  <c r="P34" i="4"/>
  <c r="P33" i="4"/>
  <c r="P28" i="4"/>
  <c r="P27" i="4"/>
  <c r="P26" i="4"/>
  <c r="P25" i="4"/>
  <c r="P24" i="4"/>
  <c r="P23" i="4"/>
  <c r="P22" i="4"/>
  <c r="P21" i="4"/>
  <c r="P20" i="4"/>
  <c r="P19" i="4"/>
  <c r="S19" i="4" s="1"/>
  <c r="V19" i="4" s="1"/>
  <c r="S33" i="4" l="1"/>
  <c r="F12" i="8"/>
  <c r="H8" i="8"/>
  <c r="F8" i="8"/>
  <c r="P102" i="4"/>
  <c r="G12" i="7" s="1"/>
  <c r="P137" i="4"/>
  <c r="G20" i="7" s="1"/>
  <c r="S57" i="4"/>
  <c r="K6" i="7" s="1"/>
  <c r="V57" i="4"/>
  <c r="O6" i="7" s="1"/>
  <c r="S88" i="4"/>
  <c r="K11" i="7" s="1"/>
  <c r="V88" i="4"/>
  <c r="O11" i="7" s="1"/>
  <c r="S43" i="4"/>
  <c r="K5" i="7" s="1"/>
  <c r="S102" i="4"/>
  <c r="K12" i="7" s="1"/>
  <c r="V102" i="4"/>
  <c r="O12" i="7" s="1"/>
  <c r="S74" i="4"/>
  <c r="K10" i="7" s="1"/>
  <c r="V74" i="4"/>
  <c r="O10" i="7" s="1"/>
  <c r="V116" i="4"/>
  <c r="O13" i="7" s="1"/>
  <c r="S116" i="4"/>
  <c r="K13" i="7" s="1"/>
  <c r="V29" i="4"/>
  <c r="O4" i="7" s="1"/>
  <c r="S29" i="4"/>
  <c r="K4" i="7" s="1"/>
  <c r="P29" i="4"/>
  <c r="G4" i="7" s="1"/>
  <c r="P57" i="4"/>
  <c r="G6" i="7" s="1"/>
  <c r="P88" i="4"/>
  <c r="G11" i="7" s="1"/>
  <c r="P43" i="4"/>
  <c r="G5" i="7" s="1"/>
  <c r="P116" i="4"/>
  <c r="G13" i="7" s="1"/>
  <c r="P74" i="4"/>
  <c r="G10" i="7" s="1"/>
  <c r="H12" i="8" l="1"/>
  <c r="V33" i="4"/>
  <c r="J8" i="8"/>
  <c r="S118" i="4"/>
  <c r="S59" i="4"/>
  <c r="P118" i="4"/>
  <c r="S137" i="4"/>
  <c r="K20" i="7" s="1"/>
  <c r="V137" i="4"/>
  <c r="O20" i="7" s="1"/>
  <c r="V118" i="4"/>
  <c r="P59" i="4"/>
  <c r="D12" i="8"/>
  <c r="D11" i="8"/>
  <c r="D10" i="8"/>
  <c r="D9" i="8"/>
  <c r="D8" i="8"/>
  <c r="D7" i="8"/>
  <c r="D6" i="8"/>
  <c r="D5" i="8"/>
  <c r="D4" i="8"/>
  <c r="D3" i="8"/>
  <c r="B12" i="8"/>
  <c r="B11" i="8"/>
  <c r="B10" i="8"/>
  <c r="B9" i="8"/>
  <c r="B8" i="8"/>
  <c r="B7" i="8"/>
  <c r="B6" i="8"/>
  <c r="B5" i="8"/>
  <c r="B4" i="8"/>
  <c r="B3" i="8"/>
  <c r="U137" i="4"/>
  <c r="R137" i="4"/>
  <c r="O137" i="4"/>
  <c r="N137" i="4"/>
  <c r="C20" i="7" s="1"/>
  <c r="C26" i="5" s="1"/>
  <c r="U116" i="4"/>
  <c r="R116" i="4"/>
  <c r="O116" i="4"/>
  <c r="N116" i="4"/>
  <c r="C13" i="7" s="1"/>
  <c r="C21" i="5" s="1"/>
  <c r="U88" i="4"/>
  <c r="R88" i="4"/>
  <c r="O88" i="4"/>
  <c r="N88" i="4"/>
  <c r="C11" i="7" s="1"/>
  <c r="C19" i="5" s="1"/>
  <c r="U43" i="4"/>
  <c r="R43" i="4"/>
  <c r="O43" i="4"/>
  <c r="N43" i="4"/>
  <c r="C5" i="7" s="1"/>
  <c r="C13" i="5" s="1"/>
  <c r="I30" i="5"/>
  <c r="I26" i="5"/>
  <c r="I24" i="5"/>
  <c r="I21" i="5"/>
  <c r="I20" i="5"/>
  <c r="I19" i="5"/>
  <c r="I18" i="5"/>
  <c r="I22" i="5" s="1"/>
  <c r="I14" i="5"/>
  <c r="I13" i="5"/>
  <c r="I12" i="5"/>
  <c r="I15" i="5" s="1"/>
  <c r="H22" i="5"/>
  <c r="G22" i="5"/>
  <c r="F22" i="5"/>
  <c r="E22" i="5"/>
  <c r="D22" i="5"/>
  <c r="H15" i="5"/>
  <c r="G15" i="5"/>
  <c r="G28" i="5" s="1"/>
  <c r="G32" i="5" s="1"/>
  <c r="F15" i="5"/>
  <c r="E15" i="5"/>
  <c r="E28" i="5" s="1"/>
  <c r="E32" i="5" s="1"/>
  <c r="D15" i="5"/>
  <c r="D28" i="5" s="1"/>
  <c r="D32" i="5" s="1"/>
  <c r="C8" i="5"/>
  <c r="C7" i="5"/>
  <c r="C6" i="5"/>
  <c r="C5" i="5"/>
  <c r="V43" i="4" l="1"/>
  <c r="J12" i="8"/>
  <c r="S120" i="4"/>
  <c r="H28" i="5"/>
  <c r="H32" i="5" s="1"/>
  <c r="P120" i="4"/>
  <c r="I28" i="5"/>
  <c r="I32" i="5" s="1"/>
  <c r="F28" i="5"/>
  <c r="F32" i="5" s="1"/>
  <c r="V59" i="4" l="1"/>
  <c r="V120" i="4" s="1"/>
  <c r="O5" i="7"/>
  <c r="J18" i="5"/>
  <c r="J26" i="5"/>
  <c r="J13" i="5"/>
  <c r="J19" i="5"/>
  <c r="J21" i="5" l="1"/>
  <c r="N102" i="4" l="1"/>
  <c r="C12" i="7" s="1"/>
  <c r="C20" i="5" s="1"/>
  <c r="U102" i="4"/>
  <c r="R102" i="4"/>
  <c r="O102" i="4"/>
  <c r="U74" i="4"/>
  <c r="R74" i="4"/>
  <c r="O74" i="4"/>
  <c r="N74" i="4"/>
  <c r="C10" i="7" s="1"/>
  <c r="U57" i="4"/>
  <c r="R57" i="4"/>
  <c r="O57" i="4"/>
  <c r="N57" i="4"/>
  <c r="U29" i="4"/>
  <c r="R29" i="4"/>
  <c r="O29" i="4"/>
  <c r="N29" i="4"/>
  <c r="C4" i="7" s="1"/>
  <c r="C12" i="5" s="1"/>
  <c r="C22" i="5" l="1"/>
  <c r="J20" i="5"/>
  <c r="J22" i="5" s="1"/>
  <c r="K14" i="7"/>
  <c r="O14" i="7"/>
  <c r="C14" i="7"/>
  <c r="O118" i="4"/>
  <c r="G14" i="7"/>
  <c r="C6" i="7"/>
  <c r="U59" i="4"/>
  <c r="O7" i="7"/>
  <c r="R59" i="4"/>
  <c r="K7" i="7"/>
  <c r="O59" i="4"/>
  <c r="G7" i="7"/>
  <c r="N118" i="4"/>
  <c r="R118" i="4"/>
  <c r="U118" i="4"/>
  <c r="N59" i="4"/>
  <c r="J12" i="5"/>
  <c r="C7" i="7" l="1"/>
  <c r="C14" i="5"/>
  <c r="O16" i="7"/>
  <c r="K16" i="7"/>
  <c r="G16" i="7"/>
  <c r="C16" i="7"/>
  <c r="U120" i="4"/>
  <c r="U122" i="4" s="1"/>
  <c r="W122" i="4" s="1"/>
  <c r="O120" i="4"/>
  <c r="O122" i="4" s="1"/>
  <c r="R120" i="4"/>
  <c r="R122" i="4" s="1"/>
  <c r="N120" i="4"/>
  <c r="C15" i="5" l="1"/>
  <c r="J14" i="5"/>
  <c r="J15" i="5" s="1"/>
  <c r="T122" i="4"/>
  <c r="O139" i="4"/>
  <c r="Q139" i="4" s="1"/>
  <c r="N122" i="4"/>
  <c r="P122" i="4" s="1"/>
  <c r="G18" i="7" s="1"/>
  <c r="G22" i="7" s="1"/>
  <c r="U139" i="4"/>
  <c r="W139" i="4" s="1"/>
  <c r="R139" i="4"/>
  <c r="T139" i="4" s="1"/>
  <c r="P139" i="4" l="1"/>
  <c r="S122" i="4"/>
  <c r="C18" i="7"/>
  <c r="N139" i="4"/>
  <c r="C22" i="7" l="1"/>
  <c r="C24" i="5"/>
  <c r="V122" i="4"/>
  <c r="O18" i="7" s="1"/>
  <c r="O22" i="7" s="1"/>
  <c r="K18" i="7"/>
  <c r="K22" i="7" s="1"/>
  <c r="S139" i="4"/>
  <c r="V139" i="4" l="1"/>
  <c r="C28" i="5"/>
  <c r="J24" i="5"/>
  <c r="J28" i="5" s="1"/>
</calcChain>
</file>

<file path=xl/sharedStrings.xml><?xml version="1.0" encoding="utf-8"?>
<sst xmlns="http://schemas.openxmlformats.org/spreadsheetml/2006/main" count="654" uniqueCount="269">
  <si>
    <t>Perkins Reserve Fund Grant 2026-27</t>
  </si>
  <si>
    <r>
      <rPr>
        <b/>
        <sz val="11"/>
        <color theme="1"/>
        <rFont val="Aptos Narrow"/>
        <family val="2"/>
        <scheme val="minor"/>
      </rPr>
      <t>Program:</t>
    </r>
    <r>
      <rPr>
        <sz val="11"/>
        <color theme="1"/>
        <rFont val="Calibri"/>
        <family val="2"/>
      </rPr>
      <t xml:space="preserve"> Strengthening Career and Technical Education for the 21st Century Act</t>
    </r>
  </si>
  <si>
    <r>
      <rPr>
        <b/>
        <sz val="11"/>
        <color theme="1"/>
        <rFont val="Aptos Narrow"/>
        <family val="2"/>
        <scheme val="minor"/>
      </rPr>
      <t>Perkins Program Manager:</t>
    </r>
    <r>
      <rPr>
        <sz val="11"/>
        <color theme="1"/>
        <rFont val="Calibri"/>
        <family val="2"/>
      </rPr>
      <t xml:space="preserve"> ML Rutherford</t>
    </r>
  </si>
  <si>
    <r>
      <rPr>
        <b/>
        <sz val="11"/>
        <color theme="1"/>
        <rFont val="Aptos Narrow"/>
        <family val="2"/>
        <scheme val="minor"/>
      </rPr>
      <t>Phone:</t>
    </r>
    <r>
      <rPr>
        <sz val="11"/>
        <color theme="1"/>
        <rFont val="Calibri"/>
        <family val="2"/>
      </rPr>
      <t xml:space="preserve"> 406-449-9128</t>
    </r>
  </si>
  <si>
    <r>
      <rPr>
        <b/>
        <sz val="11"/>
        <color theme="1"/>
        <rFont val="Aptos Narrow"/>
        <family val="2"/>
        <scheme val="minor"/>
      </rPr>
      <t>Email:</t>
    </r>
    <r>
      <rPr>
        <sz val="11"/>
        <color theme="1"/>
        <rFont val="Calibri"/>
        <family val="2"/>
      </rPr>
      <t xml:space="preserve"> mlrutherford@montana.edu</t>
    </r>
  </si>
  <si>
    <r>
      <rPr>
        <b/>
        <sz val="11"/>
        <color theme="1"/>
        <rFont val="Aptos Narrow"/>
        <family val="2"/>
        <scheme val="minor"/>
      </rPr>
      <t>Application Due Date:</t>
    </r>
    <r>
      <rPr>
        <sz val="11"/>
        <color theme="1"/>
        <rFont val="Calibri"/>
        <family val="2"/>
      </rPr>
      <t xml:space="preserve"> </t>
    </r>
  </si>
  <si>
    <t>Campus:</t>
  </si>
  <si>
    <t>Great Falls College</t>
  </si>
  <si>
    <t>Grant Year:</t>
  </si>
  <si>
    <t>2026-2027</t>
  </si>
  <si>
    <t>Grant Manager:</t>
  </si>
  <si>
    <t>Weigum</t>
  </si>
  <si>
    <t>Staci</t>
  </si>
  <si>
    <t>Last Name</t>
  </si>
  <si>
    <t>First Name</t>
  </si>
  <si>
    <t>2100 16th Avenue South</t>
  </si>
  <si>
    <t>Address</t>
  </si>
  <si>
    <t>Great Falls</t>
  </si>
  <si>
    <t>MT</t>
  </si>
  <si>
    <t xml:space="preserve">City </t>
  </si>
  <si>
    <t>State</t>
  </si>
  <si>
    <t>Zip Code</t>
  </si>
  <si>
    <t>406-771-4390</t>
  </si>
  <si>
    <t>406-771-4329</t>
  </si>
  <si>
    <t>Phone</t>
  </si>
  <si>
    <t>Extension</t>
  </si>
  <si>
    <t>Fax</t>
  </si>
  <si>
    <t>staci.weigum@gfcmsu.edu</t>
  </si>
  <si>
    <t>Email Address</t>
  </si>
  <si>
    <t>Fiscal Manager:</t>
  </si>
  <si>
    <t>Roberts and Osweiler</t>
  </si>
  <si>
    <t>Carmen and Michele</t>
  </si>
  <si>
    <t>406-771-4392</t>
  </si>
  <si>
    <t>carmen.roberts@gfcmsu.edu and michele.osweiler@gfcmsu.edu</t>
  </si>
  <si>
    <t>Additional Perkins Contact (if applicable - this please include the Montana Career Pathways Coordinator here if your campus receives that grant):</t>
  </si>
  <si>
    <t>Please provide the email addresses, names, and titles of people on your campus to be notified of grant issues</t>
  </si>
  <si>
    <t>Name/Title:</t>
  </si>
  <si>
    <t xml:space="preserve">Email Address: </t>
  </si>
  <si>
    <t>Shannon Marr, Director of Recruitment and Enrollment</t>
  </si>
  <si>
    <t>shannon.marr1@gfcmsu.edu</t>
  </si>
  <si>
    <t>Jessica Dykstra, Institutional Projects and Grants Manager</t>
  </si>
  <si>
    <t>jessica.dykstra@gfcmsu.edu</t>
  </si>
  <si>
    <t>Project/Program Purchase #1</t>
  </si>
  <si>
    <t>Project Title:</t>
  </si>
  <si>
    <t>Dual Enrollment Orientation</t>
  </si>
  <si>
    <t>Begin Quarter: (Please select):</t>
  </si>
  <si>
    <t>Quarter 1</t>
  </si>
  <si>
    <t>End Quarter: (Please select):</t>
  </si>
  <si>
    <t>Quarter 4</t>
  </si>
  <si>
    <t>Project/Program/Purchase Summary</t>
  </si>
  <si>
    <t xml:space="preserve">While our online Dual Enrollment orientation module launched in the Spring of 2025, we are expanding this project to offer a more robust orientation. This project ensures that students receive the guidance and resources needed to successfully transition into college-level coursework and beyond. By restructuring our onboarding with new enrollment letters, success guides, and “camps”/Canvas course shells, we aim to enhance student preparedness, engagement, and overall academic success.
Budget Details: The Office of Recruitment and Enrollment at Great Falls College is funding the orientation product through their yearly budget, so there is no budget for this project. Additional funding for workshops is being allocated through a different source.
Priority Area Addressed: This project aligns with multiple priority areas, including:
•	#2 Using technology to enhance career exploration activities.
•	#5 Expand public knowledge of Career &amp; Technical Education and/or Montana Career Pathways program through outreach and career exploration events and activities. 
Specific Description: The online orientation module, first launched in Spring 2025, has proven effective in preparing some Dual Enrollment students for college coursework. However, to further support student success, our next initiative focuses on enhancing outreach. Unlike traditional students, Dual Enrollment participants are encouraged—but not required—to complete orientation modules prior to registration. Data from faculty alerts shows that dual enrollment students are often less prepared and do not log in or complete assignments in a timely manner which can be linked to them not completing online orientation.
Part of our efforts involved a redesign of Dual Enrollment letters throughout the 2025/26 academic year. Previous letters are word heavy and discarded without students realizing the importance of the letter, such as Student ID numbers. The new graphically designed letters and envelopes are eye-catching and welcome students as being enrolled, rather than looking like a bill. These letters also break down next steps in clear, concise ways and include a one-page “Success Guide.” With the Success Guide’s clear attention-grabbing steps, our aim is to have more students complete their Net ID retrieval and online orientation completion before classes begin. 
Anna Ewen, the Dual Enrollment Advisor, is dovetailing this Perkins Project with a Dual Enrollment Success Academy project, aiming to create “camps” and course shells in Canvas that allow students the opportunity to navigate online learning. These opportunities will provide valuable information and advice on self-advocacy, seeking resources, and time management as well as professional skills such as how to communicate with instructors.
Stakeholders for this activity: Great Falls College Admissions, Advising and Career Services, and First Year Experience group, Dual Enrollment Partner High schools, and students. </t>
  </si>
  <si>
    <t>Expected Measurable Outcome:</t>
  </si>
  <si>
    <t>While several students have completed orientation, we anticipate a significant increase in participation with the introduction of the new enrollment letter. Our goal for Spring 2027 is that 30% of enrolled students complete the orientation. By strengthening outreach efforts and reinforcing the importance of orientation, we aim to see a 10% reduction in faculty alerts related to students not logging in and complete work within the LMS. Additionally, we expect a noticeable decline in calls to the Technology Assistance Center and student services about login help, showing improved student preparedness and self-sufficiency.</t>
  </si>
  <si>
    <t xml:space="preserve">How does this project advance the use of technology in CTE? </t>
  </si>
  <si>
    <t>This project uses exclusive technology to serve local, regional, and state-wide dual enrollment students in both CTE and general education courses. This technology will enhance career exploration as students will learn to use their NetID for signing on, as well as other essential skills needed in all Career &amp; Technical Education (CTE) areas. It will familiarize them with software and login procedures, online training modules, and using technology to find solutions to problems and become self-sufficient. With a strong introduction, students are better prepared to succeed and excel in future college and workplace settings.</t>
  </si>
  <si>
    <t xml:space="preserve">What secondary partnerships, dual enrollment and/or Montana Career Pathways activities does this project support? </t>
  </si>
  <si>
    <t>This project supports partnering high school administrators and counselors as well as Great Falls College staff and faculty, including our Technology Assistance Center. It allows ease of access for all students who have questions, no matter the distance from the institute of learning and sets students on a similar path toward college credentialing.</t>
  </si>
  <si>
    <t>Project/Program Purchase #2</t>
  </si>
  <si>
    <t>WOW (World of Work) Event</t>
  </si>
  <si>
    <t>Quarter 3</t>
  </si>
  <si>
    <t>Great Falls College will continue its involvement as both a steering committee member and host site for the WOW (World of Work) event. This initiative has replaced multiple career pathway exploration events previously held at Great Falls College MSU, including the LIFE event, Girls in STEM, WANTO, Career Days, and the Youth Job Fair. By consolidating these events into a single, large-scale program, Great Falls College has successfully partnered with local and regional industries to expand career exploration opportunities for Montana high school students. The WOW event provides an interactive and engaging environment, allowing students to explore career pathways in a more immersive and meaningful way.
Budget Details: This project will distribute $3,188.42 for transportation reimbursement for distant school partners, ensuring fair access to this career exploration opportunity. Most rural schools in our area have relied on mileage reimbursement for school-owned vehicles, while regional schools often operate small buses or passenger vans for student outings. Reimbursing mileage would maximize aid distribution, allowing more schools to participate compared to bus chartering. 
In 2024/25, we had reimbursement money left over by setting a reimbursement amount before the event. Last year we waited until the end of the event and distributed funds as equitable as possible across the schools by setting the rate after. One group was traveling the farthest, as part of a multi-event week, so their reimbursement was a set amount. We then took the remaining participants and divided their mileage, allowing us to contribute $2.12 per mile to each school. Each school knew costs would be reimbursed between $1.50-$3.00 per mile, but it depended on total participating schools. This approach ensures a cost-effective strategy that supports equitable participation from rural areas with less travel time so we will continue that method.
Priority Area Addressed: This project aligns with multiple priority areas, including:
•	#2 Using technology to enhance career exploration activities.
•	#4 Increasing the number of opportunities for Montana high school students to explore and engage in college and career exploration through dual enrollment with priority given to growing CTE-focused Dual Enrollment programs.
•	#5 Expand public knowledge of Career &amp; Technical Education and/or Montana Career Pathways program through outreach and career exploration events and activities. 
Specific Description: The WOW event is a large-scale workforce development initiative led by Central Montana Works, with significant contributions from the Great Falls Chamber of Commerce, Great Falls College, and University of Providence. Hosted on the campuses of Great Falls College and University of Providence, the event provides students with direct exposure to a college setting. Students have two hours to explore career zones that align with the 16 Montana Career clusters. With four zones broken up across two campuses, students have a half hour to deep dive into their interest in each zone and ask questions of those who are actively working in those fields.
Serving middle and high school students throughout Central Montana, WOW fosters an integrated, continuous workforce development model that aligns with the needs of both local and statewide industries. The overarching goals of the program include:
1.	Increasing dual enrollment participation
2.	Expanding enrollment in Career and Technical Education (CTE) programs
Perkins Reserve will play an active role in supporting this initiative.
Additionally, Great Falls College will coordinate post-event workshops, guiding students through their remaining high school years and post-graduation plans. Our current How-to College event, held each March, allows students to take their knowledge from WOW and apply it toward future careers options, as well as learn more of what going to college entails. These workshops will introduce dual enrollment pathways, general education requirements, and workforce training programs. We also cover possible work-based learning, financial aid, and other options as they prepare to move past high school. By providing students with a comprehensive look at how their interests can translate into careers, this initiative aims to increase CTE program awareness and participation throughout Montana.
Schools who receive WOW reimbursement are encouraged to attend our How-to College event. This event allows our rural students to see a college campus local to them, rather than just the 4-year campuses or those shown on media. For those students who may feel overwhelmed by college, 2-year campus visits can help them feel comfortable pursuing those routes or other short-term training offered by our campuses.
Stakeholders for this activity: Local and regional grades 7-12 students, Central Montana Works, United Way of Cascade County, regional businesses and industries, Great Falls Public School District/local districts/regional districts, Great Falls College Faculty and CTE program directors, Great Falls College Continuing Education and Training, Great Falls Area Chamber of Commerce.</t>
  </si>
  <si>
    <t>To assess the long-term impact of these efforts, the WOW Steering Committee is considering hiring an assessment specialist to develop a graduation survey or other metrics. This tool will be administered at the end of students’ primary education to evaluate the effectiveness of career exploration activities such as WOW, 7th-grade tours, Native Youth Preview Day, How-To College, field trips, and similar initiatives. By tracking student engagement with Dual Enrollment and other career preparation programs, we aim to understand how these experiences contribute to solid career pathways for graduating seniors, other than anecdotal evidence we currently experience. Many returning students to our campus cite 7th grade tours and WOW as their first exposure to campus.</t>
  </si>
  <si>
    <t xml:space="preserve">The industry representatives use didactic strategies to engage students, utilizing virtual welding, computer and digital electronics, industrial robots, a simulated hospital, and other interactive and kinesthetic modalities for students to explore. </t>
  </si>
  <si>
    <t>This project supports secondary partnerships with regional middle schools and high schools, industry representatives, and community partners. Between the event itself and follow-up in regional schools, the WOW event is a memorable one. It allows engaging student exploration of CTE opportunities that can result in job shadow opportunities or working toward industry recognized credentials.</t>
  </si>
  <si>
    <t>Project/Program Purchase #3</t>
  </si>
  <si>
    <t>CTE Pathways</t>
  </si>
  <si>
    <t>Ongoing</t>
  </si>
  <si>
    <t>Pathways remain a priority for the 2026/27 year. With the passage of HB 252, Student and Teacher Advancement for Results and Success Act (STARS Act), the need for strong, well-defined pathways has become even more essential. This year, we will focus on clarifying existing pathways for our affiliate partners while exploring new opportunities that lead to credentialing.
Budget Details: There will be no cost for the project as all design work will be conducted in-house with our Graphic Designer.
Priority Area Addressed: This project aligns with all priority areas, including:
•	#1 Expanding opportunities for students to participate in distance and blended-learning CTE programs. 
•	#2 Using technology to enhance career exploration activities.
•	#3 Increasing access to high-quality CTE programs including (but not limited to) those that offer: dual enrollment, work-based learning, and/or industry recognized credentials. 
•	#4 Increasing the number of opportunities for Montana high school students to explore and engage in college and career exploration through dual enrollment with priority given to growing CTE-focused Dual Enrollment programs.
•	#5 Expand public knowledge of Career &amp; Technical Education and/or Montana Career Pathways program through outreach and career exploration events and activities. 
•	#6 Introducing new or building capacity for existing industry recognized credentials, with priority given to those available to both secondary (through dual enrollment) and post-secondary participants.
•	#7 Pilot new or innovative CTE programs that include a secondary or middle school partnership, especially those that include work-based learning opportunities. 
Specific Description: With the passage of the STARS Act, pathway clarity and credentialing will be a primary focus in 2026-2027. 
While rebranding efforts began in Spring 2026, they could not be completed due to changes to the STARS Act and our campus graphic designer out on maternity leave. Late summer we will continue to collaborate with our graphic designer to rebrand and refine the informational flyers across all Pathways. Each Pathway will not only receive updated graphics but will also feature introductory courses for exploration, followed by opportunities for deeper engagement, guided by our Dual Enrollment advisor’s efforts. Credentialing options will be prominently highlighted, along with post-dual enrollment options designed to support students advancing in their chosen fields, including college and work opportunities. 
We will be rolling out a credentialed Health science career exploration pathway, allowing those students interested in pursuing health sciences to dabble in assorted topics working toward pre-requisites, and also a career class allowing the diverse options in the health care fields to shine. Our goal is to ensure that health science pathways provide clear distinctions between individual specialties while keeping a strong overall foundation. Additionally, we will introduce Social Work as a new pathway with transfer capability, as more students are expressing an interest in social work.
Collaboration with our affiliate partners is vital to the success of pathways. By collaborating closely with high schools in our service area, we aim to develop pathways that directly benefit students and their communities, rather than serving only our college. We want to ensure students take relevant coursework and high schools receive incentives they qualify to receive. When necessary, we will partner with other higher education institutions to provide the best possible opportunities for all stakeholders.
This project connects to Project #6- Guidebook, as the online Guidebook houses the pathway flyers, allowing students, families, and counselors access to these pathways at any time. 
Stakeholders for this activity: High school teachers and administrators, college health science division, accounting program chairs and faculty, Early Childhood education program faculty, social sciences faculty, and Continuing Education and Training personnel.</t>
  </si>
  <si>
    <t>As we introduce new pathways and revise our application process, we are developing a method to track students enrolled in pathways and provide comprehensive advising. This will ensure they successfully meet the projected outcomes of their chosen path and save time in college. 
Our goal is to increase the number of high school graduates who earn a credential (excluding welding graduates) by 30%, up from a 10% goal in 2026. This means we aim to graduate at least five additional students who will earn a college credential by the end of this academic year. This number is expected to rise to 40% in the following year, as credentialing often requires one to two years of dual enrollment to complete.</t>
  </si>
  <si>
    <t>Once the pathways are developed and the program outline finalized, the courses are most often offered via multiple modalities, including in-class, synchronous/asynchronous online, and via Hyflex. Each of these modalities would involve the integration of technology and benefit a larger student population, including our more rural schools, who may not receive the same CTE opportunities as those in town. We also use technology in advising when traveling directly to a school is not an option. Advising aids students in ensuring credits are transferable to other institutions.</t>
  </si>
  <si>
    <t>This project supports buy-in from multiple partners, including high school teachers, high school administrators, dual credit and CTE instructors, college faculty and program directors, and industry representatives.</t>
  </si>
  <si>
    <t>Project/Program Purchase #4</t>
  </si>
  <si>
    <t>Partner Outreach and Expansion</t>
  </si>
  <si>
    <t>As outlined in the above project, the passage of the Student and Teacher Advancement for Results and Success Act (STARS Act) underscores the need for strong partnerships with affiliate schools. Our efforts to expand partner outreach will continue, with a particular focus on smaller, rural schools that may have fewer course offerings than larger districts, helping to bridge gaps and create equitable opportunities for all students.
Budget Details: There will be no cost for the grant because contact occurs electronically and/or by phone or by participating in already scheduled visits through the Office of Recruitment and Enrollment.
Priority Area Addressed: This project aligns with all priority areas, including:
•	#1 Expanding opportunities for students to participate in distance and blended-learning CTE programs. 
•	#2 Using technology to enhance career exploration activities.
•	#3 Increasing access to high-quality CTE programs including (but not limited to) those that offer: dual enrollment, work-based learning, and/or industry recognized credentials. 
•	#4 Increasing the number of opportunities for Montana high school students to explore and engage in college and career exploration through dual enrollment with priority given to growing CTE-focused Dual Enrollment programs.
•	#5 Expand public knowledge of Career &amp; Technical Education and/or Montana Career Pathways program through outreach and career exploration events and activities. 
•	#6 Introducing new or building capacity for existing industry recognized credentials, with priority given to those available to both secondary (through dual enrollment) and post-secondary participants.
•	#7 Pilot new or innovative CTE programs that include a secondary or middle school partnership, especially those that include work-based learning opportunities. 
Specific Description: This project will focus on strengthening outreach efforts with our current secondary school partners while building connections with schools that do not yet participate in dual enrollment. By enhancing communication with these institutions, we aim to expand opportunities for students interested in Dual Enrollment, particularly in Career and Technical Education (CTE) fields. As pathways revisions occur, maintaining effective communication with partner schools is essential.
We will collaborate with concurrent high schools, as well as schools with a robust online student presence. By engaging area principals, we hope to cultivate relationships with teachers who hold a master’s degree or the necessary CTE credentials, potentially increasing the number of concurrent instructors. Additionally, we seek to support educators who may not yet meet qualifications but are interested in teaching dual credit courses. We will aid in identifying coursework to fulfill degree requirements and obtaining the necessary credentials for concurrent dual enrollment.
During grant year 2024/25, we introduced a modified orientation for concurrent faculty using existing software. This training fostered comprehensive and consistent instruction, while strengthening ties with Great Falls College. Unfortunately, during a recent recapping of responsibilities across multiple departments that involve concurrent teachers, gaps were found, especially around onboarding and orientation practices. We will focus on creating seamless outline of steps for both new and returning faculty. The creation of a “new teacher checklist” as well as refining the “Academic Year Deadlines” will prove vital. Improving communication and collaboration between rural schools and GFC faculty remains a key priority.
Stakeholders for this activity: Great Falls College, affiliate high school teachers and administrators, dual credit and CTE instructors, and college faculty and program directors.</t>
  </si>
  <si>
    <t>As we expand our concurrent options, we aim to increase our partnerships areas with at least 3 new instructors and ideally one new partner school, maintaining agreed regional boundaries. With a stronger relationship within our regional schools, we can better accommodate local needs from industry for their students and CTE needs, especially in the coming years.</t>
  </si>
  <si>
    <t>Technology has always played a key role in working with our more rural schools and it will continue to do so. We can visit classrooms for questions about enrollment via Webex and offer the application digitally for submission. This helps keep an open line of communication with our out-of-town partner schools, who may not receive in-person visits as often as in town schools. 
We also utilize technology throughout the credentialing, interviewing, and hiring process, as well as email, Webex, and DocuSign to send transcripts, set meetings, and send paperwork to multiple signers across the state.
Use of orientation technology allows GFC to provide a uniform training opportunity for all partner teachers, as well as the August in-person training. The orientation allows teachers to revisit key portions throughout the year as issues become relevant, such as grading concerns or department chair responsibilities.</t>
  </si>
  <si>
    <t>This project supports secondary partnerships with regional high schools, both from a teaching aspect as well as administrative.</t>
  </si>
  <si>
    <t>Project/Program Purchase #5</t>
  </si>
  <si>
    <t>Campus Engagement</t>
  </si>
  <si>
    <t>Campus engagement plays a crucial role in supporting dual-enrolled students as they explore college environments and transition to full-time enrollment within the Montana University System or elsewhere. To enhance this experience, GFC is committed to strengthening partnerships with students, their parents, and counselors statewide. Through multiple coordinated contact opportunities, we aim to provide prompt updates on deadlines, pathway options, and advising services while fostering a more connected and informed academic journey.
Budget Details: There will be no cost for the project as there is no cost for our methods of outreach at this time.
Priority Area Addressed: This project aligns with multiple priority areas, including:
•	#2 Using technology to enhance career exploration activities.
•	#3 Increasing access to high-quality CTE programs including (but not limited to) those that offer: dual enrollment, work-based learning, and/or industry recognized credentials. 
•	#4 Increasing the number of opportunities for Montana high school students to explore and engage in college and career exploration through dual enrollment with priority given to growing CTE-focused Dual Enrollment programs.
•	#5 Expand public knowledge of Career &amp; Technical Education and/or Montana Career Pathways program through outreach and career exploration events and activities. 
Specific Description: This project aims to enhance communication and awareness of Career and Technical Education (CTE) and Dual Enrollment programs statewide by implementing more efficient and intentional engagement strategies for students and parents. A shift in a more proactive versus reactive approach remains our goal.
To better connect with students, we will continue to explore and utilize various communication methods. While email remains the preferred channel for college and high school staff, we recognize that students are more comfortable engaging through Instagram, phone calls, and text messages. We find following up important email with a “nudge” text message the next day increases click-open rates and builds habitual email checking as a skill.
Instagram serves as an effective platform for sharing reminders about registration and withdrawal deadlines, highlighting pathway opportunities, promoting information sessions, and monthly newsletters with tips. Students have expressed—through various interviews and focus groups—that Instagram is their primary social media platform, while email is not regularly used. By reaching students through the platforms they interact with daily, we can strengthen our messaging and ensure critical information is received.
Another key initiative is the development of a comprehensive Dual Enrollment calendar, which will outline important dates for concurrent deadlines, information nights, registration nights, and other events. This calendar of dates will be shared on the website, allowing multiple families and schools to access important dates.
By scheduling in advance, we prevent conflicts, provide efficient notice, and improve attendance. All these events have been published in “Semester Quick checks” with key dates per semester, as well as “important deadline” flyers available on the website and soon in the Project #6 Guidebook. 
Additionally, the expansion of advising support, including the addition of Anna Ewen, the Dual Enrollment Advisor, will help students explore opportunities while maintaining academic direction—minimizing “random acts of Dual Enrollment.” Through advising, students will receive guidance on credential tracking for the STARS Act and recommendations on efficient course selections that align with high school graduation requirements and college pathways. While exploration classes are encouraged, we do aim to save students time and money by ensuring most classes are transferable.
To better support parents, we will revise and expand the Frequently Asked Questions (FAQ) section of our website, making it more concise and user-friendly. We are also exploring ways to create and issue a monthly parent newsletter with those same tips and deadlines. While we do focus on empowering students to advocate for themselves, families still want connection and information. These improvements will align with the development of the Dual Enrollment Guidebook, project #6, ensuring parents receive clear and accessible information.
Stakeholders for this activity: Great Falls College, high school teachers and administrators, Dual Enrollment students and their parents/guardians, GFC Marketing department to assist with Instagram posts and flyers.</t>
  </si>
  <si>
    <t>Engagement at events remains low compared to overall student numbers, highlighting the need for stronger outreach efforts. One of our key goals is to increase our Instagram to 90 followers by June 2027, ensuring that students have a dedicated and accessible platform for updates.
With an established calendar of activities, we aim to increase attendance at key events, targeting 80 participants at registration nights and 15 attendees at information nights. By scheduling events well in advance and providing consistent reminders, we predict greater participation and engagement.</t>
  </si>
  <si>
    <t>By leveraging Instagram and monthly email newsletters, we aim to expand our communication platform and enhance student engagement. Through semi-regular updates, we will increase awareness of Career and Technical Education (CTE) programs while providing essential information about registration events, including Cybersecurity and Welding nights in April and May.
Technology serves as a powerful equalizer, enabling students to access critical information independently, rather than relying solely on counselors or family members. By utilizing accessible digital platforms, we can ensure students receive prompt updates that support their academic and career pathways.</t>
  </si>
  <si>
    <t>This project supports high school administrators and teachers, students, and their families, as well as Dual Enrollment and Montana Career Pathways. With a multi-prong communication plan including students and families, information is available from multiple sources and reinforces the messaging.</t>
  </si>
  <si>
    <t>Project/Program Purchase #6</t>
  </si>
  <si>
    <t xml:space="preserve">Digital Dual Enrollment Guidebook </t>
  </si>
  <si>
    <t>We will develop a digital Dual Enrollment Guidebook to provide clear, consistent information for students and families navigating the enrollment process. This resource will cover both common topics, i.e., 1-2-Free and pathway options, as well as overlooked topics, i.e. withdrawal policies. It will support equitable access by helping users make informed decisions, even when direct advising is limited, as the STARS Act will lead to more opportunities. The guidebook will also ensure uniform messaging across all Great Falls College staff, as well as resources for secondary partners such as counselors when providing information to students curious about dual enrollment.
Budget Details: There will be no cost for the project as the guidebook will remain an online resource, available for updating as needed. All design work will be conducted in-house with our Graphic Designer.
Priority Area Addressed: This project aligns with multiple priority areas, including:
•	#2 Using technology to enhance career exploration activities
•	#4 Increasing the number of opportunities for Montana high school students to explore and engage in college and career exploration through dual enrollment with priority given to growing CTE-focused Dual Enrollment programs.
•	#5 Expand public knowledge of Career &amp; Technical Education and/or Montana Career Pathways program through outreach and career exploration events and activities. 
Specific Description: 
With numerous schools offering Dual Enrollment opportunities, information can often be inconsistent and difficult to access. Students and families often rely on informal sources—such as peers, parents, and school staff—for guidance, which can lead to confusion or misinformation. While a website FAQ may address basic questions, it cannot fully capture the complexity of the Dual Enrollment process.
To address this gap, we created a comprehensive Digital Dual Enrollment Guidebook to be completed during the 2025/26 academic year. While the resource was started and mostly completed, this project will extend into the 2026/27 academic year as well. This resource will centralize essential information, including commonly asked questions about cost, registration, and scheduling, as well as less frequently discussed topics such as withdrawal procedures, credit transferability, and academic pathways. It will also help students assess whether they are on track and understand the broader implications of their course selections for their future. While Anna and I are available via multiple methods, students learning to research and advocate for themselves remains a vital skillset in dual enrollment and this guidebook fosters that skill.
This guidebook will ensure consistent, accurate information about Great Falls College’s Dual Enrollment program, especially as more high school counselors engage with students under the STARS Act. By providing a single, accessible resource, we aim to empower students and families to make informed decisions, especially when in-depth advising is not immediately available. Our dual enrollment advisor, Anna, respects the regional areas, hence not all students who take classes through Great Falls College are expected to participate in advising. We acknowledge Anna is an asset that not all 2-years colleges can provide, but we still want all students to be able to access information.
This tool will support equity and access by guiding students toward the right questions and helping them navigate their educational options with confidence.
Stakeholders for this activity: Great Falls College, high school teachers and administrators, dual credit and CTE instructors, and college faculty and program directors.</t>
  </si>
  <si>
    <t>Our goal is to provide unified, accessible information to all partner schools, regardless of size or staffing. Instead of sending frequent, information-heavy emails, we will direct students and families to a centralized landing page featuring the Digital Dual Enrollment Guidebook. While this resource won't replace personalized advising, it allows users to explore topics at their own pace and revisit key information—such as final grades or withdrawal policies—when it becomes relevant. This approach promotes consistency, reduces communication gaps, and empowers students to take ownership of their academic planning.
With the implementation of this Guidebook, we intend to spend the remaining quarters gauging usage of the guidebook and involving secondary partners in its rollout.</t>
  </si>
  <si>
    <t>Technology, such as digital guidebooks and virtual communications, are key with the advancement of CTE. Technology is not only an equalizer by creating greater access to information, but students are encouraged to take charge of their own future. They can make decisions or research decisions without relying on others. The guidebook allows students to explore and ask questions they don’t know how to ask. The phrase often used in high education is “You don’t know what you don’t know” and we aim to reduce that barrier.</t>
  </si>
  <si>
    <t>Project/Program Purchase #7</t>
  </si>
  <si>
    <t>Level All</t>
  </si>
  <si>
    <t>Level All is a college and career planning platform provided to Montana high school students free of charge. Our local secondary partners, including our Great Falls Public Schools, use this tool as their students prepare for college and career post high school. Our goal is to learn and implement Level All to provide greater advisement with our high school students.
Budget Details: There will be no cost for the project. Great Falls College is paying for this software as part of student engagement and enrollment, so Dual Enrollment is provided with access to the platform. 
Priority Area Addressed: This project aligns with multiple priority areas, including:
•	#2 Using technology to enhance career exploration activities.
•	#4 Increasing the number of opportunities for Montana high school students to explore and engage in college and career exploration through dual enrollment with priority given to growing CTE-focused Dual Enrollment programs.
•	#7 Pilot new or innovative CTE programs that include a secondary or middle school partnership, especially those that include work-based learning opportunities. 
Specific Description: With free access to the Level All platform expanding across Montana, we intend to learn more about this service and implement tools that can provide seamless planning between secondary and post-secondary education. Several local partner schools utilize this resource with their counselors, so it would make sense for us to use this tool as well with our college advisors. Our hope is this platform will also enable students to keep track of their own pathways and total STARS act credits, as Great Falls College may not credential all their classes taken. If students are confident using Level All, they become advocates for their own education, and we aim to reinforce that.
Stakeholders for this activity: Great Falls College, high school teachers and administrators, dual credit and CTE instructors, and college faculty and program directors.</t>
  </si>
  <si>
    <t xml:space="preserve">Not being familiar with the Level All platform and with so much reliance our secondary counselors for set up, it is hard to set up a measurable outcome. We will research and begin exploring the platform, with a goal of utilizing a tracking resource for Pathway completion. </t>
  </si>
  <si>
    <t>Building on an existing platform used by the schools, students can track their own progress in credentialling in CTE and other areas. They will also be able to track their progress with Pathways, to ensure they are working toward prerequisites or other courses needed to complete CTE Programs once enrolled in post-secondary education.</t>
  </si>
  <si>
    <t>his project supports any partner school utilizing the Level All platform, which is free for any Montana public school, so costs become equitable for all, regardless of size and budget of school. It will support not just the partner schools and their counseling office, but other dual credit partners and campuses, as we can work to develop common language and practices for students advising from secondary into post-secondary opportunities. It supports the STARS Act and all career pathways, as it allows students to track their own progress across multiple institutions and offers an opportunity for self-reliance and accountability.</t>
  </si>
  <si>
    <t>Project/Program Purchase #8</t>
  </si>
  <si>
    <t>Montanas Future at Work</t>
  </si>
  <si>
    <t>Quarter 2</t>
  </si>
  <si>
    <t>Attend Montana Futures at Work summit in Fall 2026. While the location and selected dates have not been announced, this event is often early/mid-October in a resort area of Montana. Anna Ewen, Dual Enrollment Advisor, will also attend this summit so we may collaborate on ideas, however, her trip will be funded separately.
 Budget Details: The grant will provide $732.87 for lodging, per diem, and mileage to attend this summit. No registration has been charged in since 2023, so I will assume that remains the same.
Travel
One traveler, Program Coordinator, Staci Weigum, to attend Montana’s Future at Work summit early/mid-October to a location that is yet to be announced and back to Great Falls, MT. The Dual Enrollment coordinators meet during this summit, as many have projects funded through the Futures at Work grant. Lodging, per diem, and mileage are all estimated, as we do not know the location yet.
•	Lodging 2 nights at $220 per night=$440 (rounded to $495 total estimated for taxes, fees, and resort fees that might need to be accounted for)
•	Meal per diem for 3 days total with some meals provided= $58.80 
o	0 Breakfasts at $11.20 =$0 (usually provided at hotel or conference)
o	0 lunches at $13.30 = $0 (usually provided at conference)
o	3 dinners at $19.60 =$58.80
•	Mileage- $179.07 roundtrip from Great Falls to Red Lodge (est. as longest distance from Great Falls (513.09 roundtrip X $0.349 per mile standard)
Priority Area Addressed: This project aligns with multiple priority areas, including:
•	#5 Expand public knowledge of Career &amp; Technical Education and/or Montana Career Pathways program through outreach and career exploration events and activities. 
•	#6 Introducing new or building capacity for existing industry recognized credentials, with priority given to those available to both secondary (through dual enrollment) and post-secondary participants.
•	#7 Pilot new or innovative CTE programs that include a secondary or middle school partnership, especially those that include work-based learning opportunities. 
Specific Description: This summit allows Perkins Reserve coordinators a chance to meet in-person and discuss matters that affect each of our institutions. Many dual enrollment and CTE programs receive funding through Montana’s Futures at Work grant and I am looking forward to innovative ideas that may stem from this workshop. It is important the coordinator stays up to date on issues affecting our state’s Dual Enrollment coordinators, as well as the students and teachers we represent. Often projects are presented from fellow institutions highlighting creative engagement with CTE across the state.
I am also excited to attend with Anna, as last year she had recently joined the team and was learning about dual enrollment. We are both excited to take new ideas and build in the coming years.
Stakeholders for this activity: Great Falls College MSU faculty mentors, concurrent dual enrollment affiliate faculty, high school dual enrollment partners, students, counselors, and parents.</t>
  </si>
  <si>
    <t xml:space="preserve">Attendance. After attending, I will present innovative ideas and overall conference notes with my supervisor and implement any changes in managing the grant as suggested and/or required by OCHE. Opportunity to meet with my colleagues in person and continue expanding opportunities based on material and information learned during this conference. </t>
  </si>
  <si>
    <t xml:space="preserve">The summit gives a chance for professionals to share what they have learned and in turn that knowledge, including ever-changing uses of technology, especially for CTE, should be implemented where applicable. </t>
  </si>
  <si>
    <t>While it does not directly support any one project, all the projects and partnerships will benefit from the information gathered at this event.</t>
  </si>
  <si>
    <t>Project/Program Purchase #9</t>
  </si>
  <si>
    <t>NACEP and AtD National Conference</t>
  </si>
  <si>
    <t>Both NACEP (National Alliance of Concurrent Enrollment Partnerships) and Achieving the Dream (AtD) allows our Dual enrollment team to crowdsource solutions and gain knowledge we cannot always get from within our state. Membership of these groups and attendance at these conferences allows us to shed light on new topics and ideas not only for Great Falls College, but the state of Montana as well. 
Budget Details: The grant will provide $580 for NACEP institutional membership renewal, typically due around December, with 2025 renewal at $560. My estimate for 2026 is $580.
This membership provides invaluable feedback, webinars, and contacts to stay apprised of Dual Enrollment changes throughout the country. Membership is per institution, allowing members of not only our Dual Enrollment and Admissions team access, but also the Division Directors and Director of Instruction and Student Success. While my team may focus on orientation and engagement with students, our academic directors focus on teaching and instruction methods within dual enrollment.
Travel
Program Coordinator, Staci Weigum, and Dual Enrollment Advisor, Anna Ewen, will be attending the Achieving the Dream conference in July, however, professional funds through the college will be covering the costs of registration and travel in the 2026/27 year.
Priority Area Addressed: This project aligns with multiple priority areas, including:
•	#1 Expanding opportunities for students to participate in distance and blended-learning CTE programs. 
•	#3 Increasing access to high-quality CTE programs including (but not limited to) those that offer: dual enrollment, work-based learning, and/or industry recognized credentials. 
•	#4 Increasing the number of opportunities for Montana high school students to explore and engage in college and career exploration through dual enrollment with priority given to growing CTE-focused Dual Enrollment programs.
•	#5 Expand public knowledge of Career &amp; Technical Education and/or Montana Career Pathways program through outreach and career exploration events and activities. 
•	#6 Introducing new or building capacity for existing industry recognized credentials, with priority given to those available to both secondary (through dual enrollment) and post-secondary participants.
•	#7 Pilot new or innovative CTE programs that include a secondary or middle school partnership, especially those that include work-based learning opportunities. 
Specific Description: To strengthen the development and implementation of grant activities #1-7, the Perkins Reserve Coordinator will leverage this conference as a valuable learning opportunity, gaining insights from successful dual enrollment programs and practices across the country. Many institutions have established—or are developing—dual enrollment academies and pathways. The networking provided at this event will equip the coordinator with new knowledge and strategies for more effective implementation. There also tends to be strong focus on orientation and communication with students, an area we aim to continue improving upon.
NACEP recently launched NACEP U, a hub for professionals working with concurrent and dual enrollment, as part of their membership. This resource for new as well as veteran members provides collections of past webinars, resources, and publications to aid dual enrollment programs. Content that was previously not relevant or our team wasn’t ready for could be re-explored or allow us to explore new ventures without reinventing the wheel, by jumpstarting from other’s research and experience. 
Dual enrollment initiatives are a priority for both this grant and Great Falls College MSU. Staying informed on current trends, challenges, and best practices is essential for the coordinator to maximize program effectiveness. By attending educational sessions and engaging with fellow professionals, the coordinator will return with innovative ideas to refine offerings—not only benefiting Great Falls College MSU but also offering valuable insights to share with other coordinators across the state.
Stakeholders for this activity: Great Falls College MSU Academic Division directors and affiliate faculty, partnering high schools, and community industry partners.</t>
  </si>
  <si>
    <t>After attending the conference, the dual enrollment coordinator will report back to campus (specifically to Joint Directors, College Council, and Bridging Opportunities group) and share the major highlights and key takeaways of the experience. This practice is a common expectation of all conference attendees from Great Falls College MSU.</t>
  </si>
  <si>
    <t xml:space="preserve">As previously mentioned, this conference serves as a valuable platform for dual enrollment professionals to exchange knowledge, celebrate successes, and reflect on challenges. These meaningful discussions contribute to strengthening the structure and implementation of dual enrollment programs and offerings at Great Falls College MSU and across Montana.
Building on the insights shared, this conference provides a unique platform for dual enrollment professionals to exchange knowledge, celebrate successes, and reflect on challenges—all contributing to the enhancement of structures and implementation at Great Falls College MSU and throughout Montana. Previous outcomes from this conference have led to impactful initiatives, including the development of Pathways in Cybersecurity, the adoption of Instagram and texting as communication tools, and the establishment of strong working relationships with Montana Digital Academy. Every year there are new innovations that allow Dual Enrollment to keep evolving and stay efficient. </t>
  </si>
  <si>
    <t>This project supports all partnerships that participate in dual credit.</t>
  </si>
  <si>
    <t>Project/Program Purchase #10</t>
  </si>
  <si>
    <t>Program Coordinator Salary Justification</t>
  </si>
  <si>
    <t xml:space="preserve">This grant requests funding for 0.58 FTE of the Program Coordinator for Perkins Reserve &amp; Dual Enrollment. Due to a planned $1/hour salary increase for faculty and staff at Great Falls College MSU, effective July 1, 2026, the base salary has risen, bringing the new annual salary to $45,713.00.
The coordinator plays a vital role in supporting the Dual Enrollment population at Great Falls College MSU, along with the CTE programs these students pursue. Additionally, the position aids in the implementation of other Perkins grants, as these initiatives involve established partnerships with local secondary and middle schools. With the passage of the STARS Act in Montana, which promotes Pathways and credentialing—particularly in CTE fields—the coordinator’s role has never been more essential. Their expertise will be instrumental in advancing these efforts in the upcoming year.
Budget Details: .58 FTE of the Program Coordinator for Perkins Reserve &amp; Dual Enrollment is requested to be paid by this grant. The new annual salary for FY27 includes hourly wages amounting to $32,465. Employer paid health insurance is $7,684. Employer paid benefits including social security, Medicare, retirement, worker’s comp, and Unemployment insurance are $5,564. The total for wages and benefits comes to $45,713.
Priority Area Addressed: This project aligns with multiple priority areas, including: 
•	#1 Expanding opportunities for students to participate in distance and blended-learning CTE programs. 
•	#2 Using technology to enhance career exploration activities.
•	#3 Increasing access to high-quality CTE programs including (but not limited to) those that offer: dual enrollment, work-based learning, and/or industry recognized credentials. 
•	#4 Increasing the number of opportunities for Montana high school students to explore and engage in college and career exploration through dual enrollment with priority given to growing CTE-focused Dual Enrollment programs.
•	#5 Expand public knowledge of Career &amp; Technical Education and/or Montana Career Pathways program through outreach and career exploration events and activities. 
•	#6 Introducing new or building capacity for existing industry recognized credentials, with priority given to those available to both secondary (through dual enrollment) and post-secondary participants.
•	#7 Pilot new or innovative CTE programs that include a secondary or middle school partnership, especially those that include work-based learning opportunities. 
Specific Description: This position plays a critical role in refining and expanding CTE programs through the coordination of new and continuing activities. Our efforts align with Great Falls College’s Strategic Enrollment Management (SEM) goals, which extend through 2027. Identifying and implementing projects that serve our secondary partners while fostering strong relationships is still a priority. By integrating Perkins Reserve goals with SEM strategies, we can use multiple resources and collaborate with individuals who share a common vision for success.
The previously implemented CTE pathways have proven successful, underscoring the need for a dedicated coordinator to drive ongoing program expansion and keep affiliate partners informed about updates and new opportunities. These pathways require extensive research, frequent stakeholder meetings, detailed curriculum planning, and continuous communication with counselors, students, and parents. Without a committed coordinator, the exploration and implementation of these pathways would not be possible. With the STARS Act comes other needs for pathways, as consistent messaging and a point person at each college are vital. Our secondary partners have questions and being able to answer those is paramount.
The coordinator must also leverage technology to provide consistent, clear communication for all secondary partners, but especially our rural communities where opportunities may not be as present. Increase in communication allows more students to be involved in career exploration and helps expand knowledge across the state about dual enrollment opportunities.
Stakeholders for this activity: Great Falls College, high school teachers and administrators, dual credit and CTE instructors, college faculty and program directors, local businesses that partner with Great Falls College or Great Falls Public Schools. </t>
  </si>
  <si>
    <t>The outcome will be measured by an increase in enrollment across all areas of 2% by Spring 2027. The outcomes of other projects will also reflect on the need for this position, as those outcomes in areas such as CTE Pathways and Partner Outreach could not be reached without the Dual Enrollment Coordinator position.</t>
  </si>
  <si>
    <t>Technology is integral to the outreach and support of projects #1-9, thereby affecting project #10. In today’s world, no career exists without technological influence, and we are committed to continuously exploring new ways to integrate it effectively. By fostering an environment where students can confidently engage with the tools and systems used in various career fields, we ensure they are well-prepared for the evolving demands of the workforce.</t>
  </si>
  <si>
    <t>This project supports multiple partners, including Great Falls College, high school teachers, high school administrators, dual credit and CTE instructors, college faculty and program directors, Dual Enrollment students, and industry representatives.</t>
  </si>
  <si>
    <t>Grant Amount Requested:</t>
  </si>
  <si>
    <t>Administrative Costs:</t>
  </si>
  <si>
    <t>Federal Guidelines state that no more than 5% of direct costs (excluding major equipment) can go to administration and indirect costs.</t>
  </si>
  <si>
    <t>Please indicate if your campus will be using 5% for administrative/indirect costs:</t>
  </si>
  <si>
    <t>Yes</t>
  </si>
  <si>
    <t>Total Aministrative/Indirect Costs Requested (must not exceed 5% of Direct Costs):</t>
  </si>
  <si>
    <t>Describe proposed administrative costs here, including the person performing the tasks and what they will be doing:</t>
  </si>
  <si>
    <t>Adminstrative staff not directly supporting the project but support the operation of the organization (e.g. legal and finance departemtns), accounting costs, time spent developing the CLNA in addition to adminstrative activities include, but are not limited to, grant development, grant monitoring, evaluation of program effectiveness, data input, developing reports, payroll, providing technical assistance, clerical, and accounting duties.</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</si>
  <si>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</si>
  <si>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</si>
  <si>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</si>
  <si>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</si>
  <si>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</si>
  <si>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</si>
  <si>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</si>
  <si>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</si>
  <si>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</si>
  <si>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</si>
  <si>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</si>
  <si>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Total Salaries:</t>
  </si>
  <si>
    <t>Hourly Wages</t>
  </si>
  <si>
    <t>Perkins Reserve Coordinator Hourly Wages 0.58 FTE</t>
  </si>
  <si>
    <t>Total Hourly Wages:</t>
  </si>
  <si>
    <t>Employee Benefits (FICA, Retirement, WC, SUE) &amp; Health Insurance (Annual Premium times % of FTE)</t>
  </si>
  <si>
    <t>Perkins Reserve Coordinator- Health Insurance</t>
  </si>
  <si>
    <t>Perkins Reserve Coordinator- Benefits (FICA, Medicare, Retirements, Social Security, WC, Unemplyoment)</t>
  </si>
  <si>
    <t>Total Employee Benefits:</t>
  </si>
  <si>
    <t>Total Personal Services:</t>
  </si>
  <si>
    <t>Operating Expenditures:</t>
  </si>
  <si>
    <t>Contracted Services</t>
  </si>
  <si>
    <t>Total Contracted Services:</t>
  </si>
  <si>
    <t>Non-Capitalized Equipment (Minor)</t>
  </si>
  <si>
    <t>Total Non-Capitalized Equipment (Minor):</t>
  </si>
  <si>
    <t>Travel</t>
  </si>
  <si>
    <t>MT Futures at Work- Lodging</t>
  </si>
  <si>
    <t>MT Futures at Work- Per Diem</t>
  </si>
  <si>
    <t>MT Futures at Work- Mileage</t>
  </si>
  <si>
    <t>Total Travel:</t>
  </si>
  <si>
    <t>Other</t>
  </si>
  <si>
    <t>WOW Event- transportation for partner schools</t>
  </si>
  <si>
    <t>NACEP Institutional renewal</t>
  </si>
  <si>
    <t>Total Other:</t>
  </si>
  <si>
    <t>Total Operating:</t>
  </si>
  <si>
    <t>Total Direct Costs (Personnel Services plus Operating Costs):</t>
  </si>
  <si>
    <t>Total Indirect Costs: Cannot exceed the 5% cap</t>
  </si>
  <si>
    <t>Major Equipment</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</si>
  <si>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</si>
  <si>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</si>
  <si>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</si>
  <si>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</si>
  <si>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</si>
  <si>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</si>
  <si>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</si>
  <si>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</si>
  <si>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</si>
  <si>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</si>
  <si>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</si>
  <si>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</si>
  <si>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</si>
  <si>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</si>
  <si>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</si>
  <si>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</si>
  <si>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</si>
  <si>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</si>
  <si>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</si>
  <si>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</si>
  <si>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</si>
  <si>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</si>
  <si>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</si>
  <si>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</si>
  <si>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</si>
  <si>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</si>
  <si>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</si>
  <si>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t xml:space="preserve">The budget roll ups are populated by the entries on your Budget &amp; Amendment tabs - </t>
    </r>
    <r>
      <rPr>
        <b/>
        <sz val="11"/>
        <color rgb="FFC00000"/>
        <rFont val="Calibri"/>
        <family val="2"/>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</si>
  <si>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</si>
  <si>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</si>
  <si>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</si>
  <si>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</si>
  <si>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</si>
  <si>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</si>
  <si>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</si>
  <si>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</si>
  <si>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</si>
  <si>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</si>
  <si>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</si>
  <si>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</si>
  <si>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</si>
  <si>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</si>
  <si>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</si>
  <si>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</si>
  <si>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Dr. Stephanie Erdmann, CEO/Dean</t>
  </si>
  <si>
    <t>Campus President or Dean Signature:</t>
  </si>
  <si>
    <t xml:space="preserve">Strengthening Career and Technical Education for the 21st Century Act </t>
  </si>
  <si>
    <t>(Perkins V)</t>
  </si>
  <si>
    <t>Quarterly Report of Expenditures</t>
  </si>
  <si>
    <t>Grant Recipient:</t>
  </si>
  <si>
    <t>Grant Type:</t>
  </si>
  <si>
    <t>Rural Reserve</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</si>
  <si>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</si>
  <si>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</si>
  <si>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</si>
  <si>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</si>
  <si>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</si>
  <si>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</si>
  <si>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</si>
  <si>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</si>
  <si>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</si>
  <si>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</si>
  <si>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</si>
  <si>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</si>
  <si>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</si>
  <si>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</si>
  <si>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</si>
  <si>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</si>
  <si>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</si>
  <si>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</si>
  <si>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</si>
  <si>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</si>
  <si>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Grant Type</t>
  </si>
  <si>
    <t>Grant Recipient</t>
  </si>
  <si>
    <t>Quarter Ended</t>
  </si>
  <si>
    <t>Award Name</t>
  </si>
  <si>
    <t>Quarter List</t>
  </si>
  <si>
    <t>Approval</t>
  </si>
  <si>
    <t>No</t>
  </si>
  <si>
    <t>Local Application</t>
  </si>
  <si>
    <t>Blackfeet Community College</t>
  </si>
  <si>
    <t>Q1 - 9/30</t>
  </si>
  <si>
    <t>2025-2026</t>
  </si>
  <si>
    <t>Equity in Fire Science</t>
  </si>
  <si>
    <t>ML Rutherford</t>
  </si>
  <si>
    <t>Non-Traditional</t>
  </si>
  <si>
    <t>City College</t>
  </si>
  <si>
    <t>Q2 - 12/31</t>
  </si>
  <si>
    <t>Girls Representing in Trades</t>
  </si>
  <si>
    <t>Jacque Treaster</t>
  </si>
  <si>
    <t>Dawson Community College</t>
  </si>
  <si>
    <t>Q3 - 3/31</t>
  </si>
  <si>
    <t>Flathead Valley Community College</t>
  </si>
  <si>
    <t>2027-2028</t>
  </si>
  <si>
    <t>Women in Automotive</t>
  </si>
  <si>
    <t>Ciera Franks-Ongoy</t>
  </si>
  <si>
    <t>Targeted Interventions</t>
  </si>
  <si>
    <t>Q4 - 6/30</t>
  </si>
  <si>
    <t>Fort Peck Community College</t>
  </si>
  <si>
    <t>2028-2029</t>
  </si>
  <si>
    <t>Institutions</t>
  </si>
  <si>
    <t>Final</t>
  </si>
  <si>
    <t>Gallatin College</t>
  </si>
  <si>
    <t>Helena College</t>
  </si>
  <si>
    <t>Highlands College</t>
  </si>
  <si>
    <t>Miles Community College</t>
  </si>
  <si>
    <t>Missoula College</t>
  </si>
  <si>
    <t>MSU Northern</t>
  </si>
  <si>
    <t>Salish Kootenai College</t>
  </si>
  <si>
    <t>UM Western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</si>
</sst>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000"/>
    <numFmt numFmtId="165" formatCode="[&lt;=9999999]###\-####;\(###\)\ ###\-####"/>
    <numFmt numFmtId="166" formatCode="&quot;$&quot;#,##0.00"/>
    <numFmt numFmtId="167" formatCode="mm/dd/yyyy"/>
  </numFmts>
  <fonts count="24">
    <font>
      <sz val="11"/>
      <color theme="1"/>
      <name val="Calibri"/>
      <family val="2"/>
    </font>
    <font>
      <sz val="11"/>
      <color theme="1"/>
      <name val="Calibri"/>
      <family val="2"/>
    </font>
    <font>
      <b/>
      <sz val="11"/>
      <color theme="1"/>
      <name val="Calibri"/>
      <family val="2"/>
    </font>
    <font>
      <b/>
      <sz val="16"/>
      <color theme="1"/>
      <name val="Aptos Narrow"/>
      <family val="2"/>
      <scheme val="minor"/>
    </font>
    <font>
      <b/>
      <sz val="11"/>
      <color theme="1"/>
      <name val="Aptos Narrow"/>
      <family val="2"/>
      <scheme val="minor"/>
    </font>
    <font>
      <b/>
      <sz val="12"/>
      <color theme="1"/>
      <name val="Aptos Narrow"/>
      <family val="2"/>
      <scheme val="minor"/>
    </font>
    <font>
      <b/>
      <sz val="14"/>
      <color theme="1"/>
      <name val="Calibri"/>
      <family val="2"/>
    </font>
    <font>
      <b/>
      <sz val="12"/>
      <color theme="1"/>
      <name val="Calibri"/>
      <family val="2"/>
    </font>
    <font>
      <sz val="11"/>
      <color theme="1"/>
      <name val="Aptos Narrow"/>
      <family val="2"/>
      <scheme val="minor"/>
    </font>
    <font>
      <b/>
      <sz val="18"/>
      <color theme="1"/>
      <name val="Calibri"/>
      <family val="2"/>
    </font>
    <font>
      <sz val="18"/>
      <color theme="1"/>
      <name val="Calibri"/>
      <family val="2"/>
    </font>
    <font>
      <b/>
      <sz val="12"/>
      <color rgb="FFFF0000"/>
      <name val="Calibri"/>
      <family val="2"/>
    </font>
    <font>
      <u/>
      <sz val="11"/>
      <color theme="10"/>
      <name val="Calibri"/>
      <family val="2"/>
    </font>
    <font>
      <u/>
      <sz val="11"/>
      <color theme="10"/>
      <name val="Aptos Narrow"/>
      <family val="2"/>
      <scheme val="minor"/>
    </font>
    <font>
      <b/>
      <i/>
      <sz val="11"/>
      <color theme="1"/>
      <name val="Calibri"/>
      <family val="2"/>
    </font>
    <font>
      <sz val="14"/>
      <color theme="1"/>
      <name val="Calibri"/>
      <family val="2"/>
    </font>
    <font>
      <sz val="11"/>
      <color rgb="FFC00000"/>
      <name val="Calibri"/>
      <family val="2"/>
    </font>
    <font>
      <b/>
      <sz val="11"/>
      <color rgb="FFC00000"/>
      <name val="Calibri"/>
      <family val="2"/>
    </font>
    <font>
      <b/>
      <u/>
      <sz val="14"/>
      <color theme="1"/>
      <name val="Calibri"/>
      <family val="2"/>
    </font>
    <font>
      <sz val="10"/>
      <name val="Arial"/>
      <family val="2"/>
    </font>
    <font>
      <u/>
      <sz val="10"/>
      <color indexed="12"/>
      <name val="Verdana"/>
      <family val="2"/>
    </font>
    <font>
      <sz val="10"/>
      <name val="Verdana"/>
      <family val="2"/>
    </font>
    <font>
      <sz val="11"/>
      <color rgb="FF000000"/>
      <name val="Calibri"/>
      <family val="2"/>
    </font>
    <font>
      <sz val="8"/>
      <name val="Calibri"/>
      <family val="2"/>
    </font>
  </fonts>
  <fills count="2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D6B4E4"/>
        <bgColor indexed="64"/>
      </patternFill>
    </fill>
    <fill>
      <patternFill patternType="solid">
        <fgColor rgb="FFB9E5E5"/>
        <bgColor indexed="64"/>
      </patternFill>
    </fill>
    <fill>
      <patternFill patternType="solid">
        <fgColor theme="9" tint="0.59999389629810485"/>
        <bgColor indexed="64"/>
      </patternFill>
    </fill>
    <fill>
      <patternFill patternType="solid">
        <fgColor rgb="FFEFC7C3"/>
        <bgColor indexed="64"/>
      </patternFill>
    </fill>
    <fill>
      <patternFill patternType="solid">
        <fgColor rgb="FFFFE699"/>
        <bgColor indexed="64"/>
      </patternFill>
    </fill>
    <fill>
      <patternFill patternType="solid">
        <fgColor rgb="FFA9D08E"/>
        <bgColor indexed="64"/>
      </patternFill>
    </fill>
    <fill>
      <patternFill patternType="solid">
        <fgColor rgb="FFB4C6E7"/>
        <bgColor indexed="64"/>
      </patternFill>
    </fill>
    <fill>
      <patternFill patternType="solid">
        <fgColor rgb="FFE2EFDA"/>
        <bgColor indexed="64"/>
      </patternFill>
    </fill>
    <fill>
      <patternFill patternType="solid">
        <fgColor theme="8" tint="0.79998168889431442"/>
        <bgColor indexed="64"/>
      </patternFill>
    </fill>
    <fill>
      <patternFill patternType="mediumGray">
        <bgColor theme="0" tint="-0.14996795556505021"/>
      </patternFill>
    </fill>
    <fill>
      <patternFill patternType="solid">
        <fgColor rgb="FFFFCC66"/>
        <bgColor indexed="64"/>
      </patternFill>
    </fill>
    <fill>
      <patternFill patternType="solid">
        <fgColor theme="6" tint="0.59999389629810485"/>
        <bgColor indexed="64"/>
      </patternFill>
    </fill>
  </fills>
  <borders count="89">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right/>
      <top style="thin">
        <color theme="0"/>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0"/>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0"/>
      </right>
      <top style="thin">
        <color theme="2"/>
      </top>
      <bottom/>
      <diagonal/>
    </border>
    <border>
      <left style="thin">
        <color theme="0"/>
      </left>
      <right style="thin">
        <color theme="2"/>
      </right>
      <top/>
      <bottom style="thin">
        <color theme="2"/>
      </bottom>
      <diagonal/>
    </border>
    <border>
      <left style="thin">
        <color theme="2"/>
      </left>
      <right style="thin">
        <color theme="0"/>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thin">
        <color theme="2"/>
      </left>
      <right/>
      <top style="thin">
        <color theme="2"/>
      </top>
      <bottom style="medium">
        <color indexed="64"/>
      </bottom>
      <diagonal/>
    </border>
    <border>
      <left style="thin">
        <color theme="0"/>
      </left>
      <right style="thin">
        <color theme="2"/>
      </right>
      <top style="thin">
        <color theme="2"/>
      </top>
      <bottom style="thin">
        <color theme="2"/>
      </bottom>
      <diagonal/>
    </border>
    <border>
      <left style="thin">
        <color theme="2"/>
      </left>
      <right style="medium">
        <color auto="1"/>
      </right>
      <top style="thin">
        <color theme="2"/>
      </top>
      <bottom style="thin">
        <color theme="2"/>
      </bottom>
      <diagonal/>
    </border>
    <border>
      <left style="thin">
        <color theme="0"/>
      </left>
      <right style="thin">
        <color theme="2"/>
      </right>
      <top/>
      <bottom/>
      <diagonal/>
    </border>
    <border>
      <left style="medium">
        <color indexed="64"/>
      </left>
      <right style="thin">
        <color theme="2"/>
      </right>
      <top style="medium">
        <color theme="2"/>
      </top>
      <bottom style="medium">
        <color theme="2"/>
      </bottom>
      <diagonal/>
    </border>
    <border>
      <left style="thin">
        <color theme="2"/>
      </left>
      <right style="thin">
        <color theme="2"/>
      </right>
      <top style="medium">
        <color theme="2"/>
      </top>
      <bottom style="medium">
        <color theme="2"/>
      </bottom>
      <diagonal/>
    </border>
    <border>
      <left style="thin">
        <color theme="2"/>
      </left>
      <right style="medium">
        <color indexed="64"/>
      </right>
      <top style="medium">
        <color theme="2"/>
      </top>
      <bottom style="medium">
        <color theme="2"/>
      </bottom>
      <diagonal/>
    </border>
    <border>
      <left style="medium">
        <color indexed="64"/>
      </left>
      <right style="thin">
        <color theme="0"/>
      </right>
      <top style="medium">
        <color theme="2"/>
      </top>
      <bottom style="medium">
        <color theme="2"/>
      </bottom>
      <diagonal/>
    </border>
    <border>
      <left style="thin">
        <color theme="2"/>
      </left>
      <right style="thin">
        <color theme="0"/>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indexed="64"/>
      </left>
      <right style="thin">
        <color indexed="64"/>
      </right>
      <top style="thin">
        <color indexed="64"/>
      </top>
      <bottom style="medium">
        <color indexed="64"/>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right style="thin">
        <color indexed="64"/>
      </right>
      <top/>
      <bottom/>
      <diagonal/>
    </border>
    <border>
      <left style="medium">
        <color auto="1"/>
      </left>
      <right style="medium">
        <color auto="1"/>
      </right>
      <top style="medium">
        <color auto="1"/>
      </top>
      <bottom style="double">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auto="1"/>
      </right>
      <top style="thin">
        <color auto="1"/>
      </top>
      <bottom style="thick">
        <color auto="1"/>
      </bottom>
      <diagonal/>
    </border>
    <border>
      <left style="thin">
        <color auto="1"/>
      </left>
      <right style="thin">
        <color auto="1"/>
      </right>
      <top style="thin">
        <color indexed="64"/>
      </top>
      <bottom style="double">
        <color indexed="64"/>
      </bottom>
      <diagonal/>
    </border>
    <border>
      <left/>
      <right style="medium">
        <color indexed="64"/>
      </right>
      <top style="thin">
        <color theme="0"/>
      </top>
      <bottom style="thin">
        <color theme="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style="thin">
        <color theme="0"/>
      </right>
      <top style="thin">
        <color theme="0"/>
      </top>
      <bottom style="thin">
        <color indexed="64"/>
      </bottom>
      <diagonal/>
    </border>
    <border>
      <left/>
      <right style="thin">
        <color theme="0"/>
      </right>
      <top style="thin">
        <color auto="1"/>
      </top>
      <bottom style="thin">
        <color auto="1"/>
      </bottom>
      <diagonal/>
    </border>
    <border>
      <left style="medium">
        <color auto="1"/>
      </left>
      <right style="thin">
        <color theme="0"/>
      </right>
      <top/>
      <bottom style="thin">
        <color theme="0"/>
      </bottom>
      <diagonal/>
    </border>
    <border>
      <left style="thin">
        <color theme="0"/>
      </left>
      <right style="medium">
        <color auto="1"/>
      </right>
      <top/>
      <bottom style="thin">
        <color theme="0"/>
      </bottom>
      <diagonal/>
    </border>
    <border>
      <left style="thin">
        <color indexed="64"/>
      </left>
      <right style="thin">
        <color indexed="64"/>
      </right>
      <top style="thin">
        <color theme="0"/>
      </top>
      <bottom style="thin">
        <color theme="0"/>
      </bottom>
      <diagonal/>
    </border>
    <border>
      <left style="medium">
        <color indexed="64"/>
      </left>
      <right/>
      <top style="thin">
        <color theme="0"/>
      </top>
      <bottom style="thin">
        <color theme="0"/>
      </bottom>
      <diagonal/>
    </border>
  </borders>
  <cellStyleXfs count="6">
    <xf numFmtId="0" fontId="0" fillId="0" borderId="0"/>
    <xf numFmtId="0" fontId="8" fillId="0" borderId="0"/>
    <xf numFmtId="0" fontId="13"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43" fontId="21" fillId="0" borderId="0" applyFont="0" applyFill="0" applyBorder="0" applyAlignment="0" applyProtection="0"/>
  </cellStyleXfs>
  <cellXfs count="335">
    <xf numFmtId="0" fontId="0" fillId="0" borderId="0" xfId="0"/>
    <xf numFmtId="0" fontId="0" fillId="2" borderId="5" xfId="0" applyFill="1" applyBorder="1" applyAlignment="1" applyProtection="1">
      <alignment horizontal="left"/>
      <protection locked="0"/>
    </xf>
    <xf numFmtId="0" fontId="0" fillId="2" borderId="5" xfId="0" applyFill="1" applyBorder="1" applyProtection="1">
      <protection locked="0"/>
    </xf>
    <xf numFmtId="0" fontId="0" fillId="0" borderId="6" xfId="0" applyBorder="1"/>
    <xf numFmtId="0" fontId="0" fillId="0" borderId="7" xfId="0" applyBorder="1"/>
    <xf numFmtId="0" fontId="0" fillId="6" borderId="48" xfId="0" applyFill="1" applyBorder="1"/>
    <xf numFmtId="0" fontId="0" fillId="6" borderId="51" xfId="0" applyFill="1" applyBorder="1"/>
    <xf numFmtId="0" fontId="1" fillId="0" borderId="54" xfId="1" applyFont="1" applyBorder="1" applyProtection="1">
      <protection locked="0"/>
    </xf>
    <xf numFmtId="0" fontId="12" fillId="0" borderId="0" xfId="2" applyFont="1" applyBorder="1" applyAlignment="1" applyProtection="1"/>
    <xf numFmtId="0" fontId="2" fillId="0" borderId="0" xfId="0" applyFont="1"/>
    <xf numFmtId="0" fontId="6" fillId="0" borderId="0" xfId="0" applyFont="1"/>
    <xf numFmtId="0" fontId="15" fillId="0" borderId="0" xfId="0" applyFont="1"/>
    <xf numFmtId="166" fontId="18" fillId="11" borderId="0" xfId="0" applyNumberFormat="1" applyFont="1" applyFill="1" applyAlignment="1">
      <alignment horizontal="center" vertical="center"/>
    </xf>
    <xf numFmtId="0" fontId="18" fillId="0" borderId="0" xfId="0" applyFont="1" applyAlignment="1">
      <alignment horizontal="center" vertical="center"/>
    </xf>
    <xf numFmtId="7" fontId="18" fillId="11" borderId="0" xfId="0" applyNumberFormat="1" applyFont="1" applyFill="1" applyAlignment="1">
      <alignment horizontal="center" vertical="center"/>
    </xf>
    <xf numFmtId="0" fontId="7" fillId="0" borderId="0" xfId="0" applyFont="1"/>
    <xf numFmtId="166" fontId="0" fillId="0" borderId="0" xfId="0" applyNumberFormat="1"/>
    <xf numFmtId="7" fontId="0" fillId="0" borderId="0" xfId="0" applyNumberFormat="1"/>
    <xf numFmtId="44" fontId="1" fillId="0" borderId="58" xfId="1" applyNumberFormat="1" applyFont="1" applyBorder="1" applyProtection="1">
      <protection locked="0"/>
    </xf>
    <xf numFmtId="44" fontId="1" fillId="0" borderId="62" xfId="1" applyNumberFormat="1" applyFont="1" applyBorder="1" applyProtection="1">
      <protection locked="0"/>
    </xf>
    <xf numFmtId="44" fontId="2" fillId="0" borderId="5" xfId="1" applyNumberFormat="1" applyFont="1" applyBorder="1" applyProtection="1">
      <protection locked="0"/>
    </xf>
    <xf numFmtId="0" fontId="0" fillId="0" borderId="58" xfId="0" applyBorder="1" applyProtection="1">
      <protection locked="0"/>
    </xf>
    <xf numFmtId="167" fontId="0" fillId="0" borderId="58" xfId="0" applyNumberFormat="1" applyBorder="1" applyAlignment="1" applyProtection="1">
      <alignment horizontal="left"/>
      <protection locked="0"/>
    </xf>
    <xf numFmtId="0" fontId="0" fillId="0" borderId="58" xfId="0" applyBorder="1" applyAlignment="1" applyProtection="1">
      <alignment horizontal="left"/>
      <protection locked="0"/>
    </xf>
    <xf numFmtId="0" fontId="3" fillId="2" borderId="0" xfId="0" applyFont="1" applyFill="1"/>
    <xf numFmtId="0" fontId="0" fillId="2" borderId="0" xfId="0" applyFill="1" applyAlignment="1">
      <alignment horizontal="left"/>
    </xf>
    <xf numFmtId="0" fontId="0" fillId="2" borderId="0" xfId="0" applyFill="1"/>
    <xf numFmtId="0" fontId="4" fillId="2" borderId="0" xfId="0" applyFont="1" applyFill="1"/>
    <xf numFmtId="0" fontId="0" fillId="2" borderId="1" xfId="0" applyFill="1" applyBorder="1"/>
    <xf numFmtId="0" fontId="4" fillId="2" borderId="0" xfId="0" applyFont="1" applyFill="1" applyAlignment="1">
      <alignment horizontal="right"/>
    </xf>
    <xf numFmtId="0" fontId="5" fillId="2" borderId="0" xfId="0" applyFont="1" applyFill="1"/>
    <xf numFmtId="0" fontId="5" fillId="2" borderId="0" xfId="0" applyFont="1" applyFill="1" applyAlignment="1">
      <alignment horizontal="left"/>
    </xf>
    <xf numFmtId="0" fontId="0" fillId="2" borderId="0" xfId="0" applyFill="1" applyAlignment="1">
      <alignment wrapText="1"/>
    </xf>
    <xf numFmtId="0" fontId="0" fillId="2" borderId="0" xfId="0" applyFill="1" applyAlignment="1">
      <alignment horizontal="left" wrapText="1"/>
    </xf>
    <xf numFmtId="0" fontId="4" fillId="2" borderId="0" xfId="0" applyFont="1" applyFill="1" applyAlignment="1">
      <alignment horizontal="left"/>
    </xf>
    <xf numFmtId="0" fontId="0" fillId="2" borderId="0" xfId="0" applyFill="1" applyAlignment="1">
      <alignment horizontal="center"/>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xf numFmtId="0" fontId="0" fillId="0" borderId="7" xfId="0" applyBorder="1" applyAlignment="1">
      <alignment vertical="center"/>
    </xf>
    <xf numFmtId="0" fontId="0" fillId="0" borderId="7" xfId="0" applyBorder="1" applyAlignment="1">
      <alignment horizontal="right"/>
    </xf>
    <xf numFmtId="0" fontId="0" fillId="0" borderId="18" xfId="0" applyBorder="1"/>
    <xf numFmtId="166" fontId="0" fillId="0" borderId="58" xfId="0" applyNumberFormat="1" applyBorder="1" applyAlignment="1" applyProtection="1">
      <alignment horizontal="left" vertical="top" wrapText="1"/>
      <protection locked="0"/>
    </xf>
    <xf numFmtId="0" fontId="0" fillId="0" borderId="58" xfId="0" applyBorder="1"/>
    <xf numFmtId="44" fontId="0" fillId="0" borderId="58" xfId="0" applyNumberFormat="1" applyBorder="1"/>
    <xf numFmtId="0" fontId="0" fillId="0" borderId="58" xfId="0" applyBorder="1" applyAlignment="1">
      <alignment horizontal="center"/>
    </xf>
    <xf numFmtId="0" fontId="2" fillId="0" borderId="58" xfId="0" applyFont="1" applyBorder="1" applyAlignment="1">
      <alignment horizontal="center"/>
    </xf>
    <xf numFmtId="0" fontId="2" fillId="0" borderId="58" xfId="0" applyFont="1" applyBorder="1"/>
    <xf numFmtId="44" fontId="2" fillId="0" borderId="58" xfId="0" applyNumberFormat="1" applyFont="1" applyBorder="1"/>
    <xf numFmtId="0" fontId="0" fillId="0" borderId="58" xfId="0" quotePrefix="1" applyBorder="1" applyAlignment="1">
      <alignment horizontal="center"/>
    </xf>
    <xf numFmtId="44" fontId="0" fillId="0" borderId="0" xfId="0" applyNumberFormat="1"/>
    <xf numFmtId="0" fontId="2" fillId="0" borderId="58" xfId="0" quotePrefix="1" applyFont="1" applyBorder="1" applyAlignment="1">
      <alignment horizontal="center"/>
    </xf>
    <xf numFmtId="0" fontId="2" fillId="0" borderId="0" xfId="0" applyFont="1" applyAlignment="1">
      <alignment horizontal="center"/>
    </xf>
    <xf numFmtId="0" fontId="0" fillId="0" borderId="58" xfId="0" applyBorder="1" applyAlignment="1" applyProtection="1">
      <alignment horizontal="left" vertical="top" wrapText="1"/>
      <protection locked="0"/>
    </xf>
    <xf numFmtId="44" fontId="0" fillId="2" borderId="5" xfId="0" applyNumberFormat="1" applyFill="1" applyBorder="1" applyProtection="1">
      <protection locked="0"/>
    </xf>
    <xf numFmtId="44" fontId="0" fillId="0" borderId="58" xfId="0" applyNumberFormat="1" applyBorder="1" applyAlignment="1" applyProtection="1">
      <alignment horizontal="left" vertical="top" wrapText="1"/>
      <protection locked="0"/>
    </xf>
    <xf numFmtId="44" fontId="22" fillId="0" borderId="58" xfId="0" applyNumberFormat="1" applyFont="1" applyBorder="1" applyAlignment="1" applyProtection="1">
      <alignment horizontal="left" vertical="top" wrapText="1"/>
      <protection locked="0"/>
    </xf>
    <xf numFmtId="0" fontId="0" fillId="0" borderId="87" xfId="0" applyBorder="1" applyAlignment="1" applyProtection="1">
      <alignment wrapText="1"/>
      <protection locked="0"/>
    </xf>
    <xf numFmtId="0" fontId="6" fillId="5" borderId="7" xfId="0" applyFont="1" applyFill="1" applyBorder="1" applyAlignment="1">
      <alignment horizontal="left"/>
    </xf>
    <xf numFmtId="0" fontId="0" fillId="5" borderId="7" xfId="0" applyFill="1" applyBorder="1"/>
    <xf numFmtId="44" fontId="6" fillId="2" borderId="0" xfId="0" applyNumberFormat="1" applyFont="1" applyFill="1" applyAlignment="1">
      <alignment horizontal="center"/>
    </xf>
    <xf numFmtId="0" fontId="0" fillId="2" borderId="7" xfId="0" applyFill="1" applyBorder="1"/>
    <xf numFmtId="0" fontId="0" fillId="2" borderId="7" xfId="0" applyFill="1" applyBorder="1" applyAlignment="1">
      <alignment horizontal="center"/>
    </xf>
    <xf numFmtId="0" fontId="0" fillId="2" borderId="18" xfId="0" applyFill="1" applyBorder="1"/>
    <xf numFmtId="0" fontId="0" fillId="2" borderId="7" xfId="0" applyFill="1" applyBorder="1" applyAlignment="1">
      <alignment horizontal="left"/>
    </xf>
    <xf numFmtId="0" fontId="0" fillId="2" borderId="17" xfId="0" applyFill="1" applyBorder="1"/>
    <xf numFmtId="0" fontId="0" fillId="2" borderId="6" xfId="0" applyFill="1" applyBorder="1"/>
    <xf numFmtId="0" fontId="0" fillId="2" borderId="17" xfId="0" applyFill="1" applyBorder="1" applyAlignment="1">
      <alignment horizontal="left"/>
    </xf>
    <xf numFmtId="0" fontId="0" fillId="2" borderId="6" xfId="0" applyFill="1" applyBorder="1" applyAlignment="1">
      <alignment vertical="top"/>
    </xf>
    <xf numFmtId="0" fontId="0" fillId="2" borderId="7" xfId="0" applyFill="1" applyBorder="1" applyAlignment="1">
      <alignment vertical="top"/>
    </xf>
    <xf numFmtId="0" fontId="0" fillId="2" borderId="18" xfId="0" applyFill="1" applyBorder="1" applyAlignment="1">
      <alignment vertical="top"/>
    </xf>
    <xf numFmtId="0" fontId="7" fillId="15" borderId="58" xfId="0" applyFont="1" applyFill="1" applyBorder="1" applyAlignment="1">
      <alignment horizontal="center" vertical="center"/>
    </xf>
    <xf numFmtId="0" fontId="2" fillId="4" borderId="58" xfId="0" applyFont="1" applyFill="1" applyBorder="1" applyAlignment="1">
      <alignment horizontal="left"/>
    </xf>
    <xf numFmtId="0" fontId="2" fillId="4" borderId="58" xfId="0" applyFont="1" applyFill="1" applyBorder="1" applyAlignment="1">
      <alignment horizontal="center"/>
    </xf>
    <xf numFmtId="0" fontId="0" fillId="4" borderId="58" xfId="0" applyFill="1" applyBorder="1" applyAlignment="1">
      <alignment horizontal="center"/>
    </xf>
    <xf numFmtId="44" fontId="0" fillId="0" borderId="58" xfId="0" applyNumberFormat="1" applyBorder="1" applyAlignment="1">
      <alignment horizontal="left" vertical="top" wrapText="1"/>
    </xf>
    <xf numFmtId="0" fontId="0" fillId="0" borderId="7" xfId="0" applyBorder="1" applyAlignment="1">
      <alignment wrapText="1"/>
    </xf>
    <xf numFmtId="0" fontId="2" fillId="2" borderId="18" xfId="0" applyFont="1" applyFill="1" applyBorder="1"/>
    <xf numFmtId="166" fontId="2" fillId="2" borderId="18" xfId="0" applyNumberFormat="1" applyFont="1" applyFill="1" applyBorder="1"/>
    <xf numFmtId="0" fontId="2" fillId="2" borderId="65" xfId="0" applyFont="1" applyFill="1" applyBorder="1" applyAlignment="1">
      <alignment horizontal="right"/>
    </xf>
    <xf numFmtId="44" fontId="2" fillId="4" borderId="58" xfId="0" applyNumberFormat="1" applyFont="1" applyFill="1" applyBorder="1"/>
    <xf numFmtId="0" fontId="2" fillId="2" borderId="8" xfId="0" applyFont="1" applyFill="1" applyBorder="1" applyAlignment="1">
      <alignment horizontal="center"/>
    </xf>
    <xf numFmtId="0" fontId="2" fillId="2" borderId="18" xfId="0" applyFont="1" applyFill="1" applyBorder="1" applyAlignment="1">
      <alignment horizontal="center"/>
    </xf>
    <xf numFmtId="0" fontId="0" fillId="2" borderId="19" xfId="0" applyFill="1" applyBorder="1"/>
    <xf numFmtId="0" fontId="0" fillId="2" borderId="17" xfId="0" applyFill="1" applyBorder="1" applyAlignment="1">
      <alignment horizontal="center"/>
    </xf>
    <xf numFmtId="0" fontId="0" fillId="2" borderId="19" xfId="0" applyFill="1" applyBorder="1" applyAlignment="1">
      <alignment horizontal="center"/>
    </xf>
    <xf numFmtId="166" fontId="2" fillId="2" borderId="18" xfId="0" applyNumberFormat="1" applyFont="1" applyFill="1" applyBorder="1" applyAlignment="1">
      <alignment horizontal="right"/>
    </xf>
    <xf numFmtId="0" fontId="2" fillId="2" borderId="7" xfId="0" applyFont="1" applyFill="1" applyBorder="1"/>
    <xf numFmtId="0" fontId="2" fillId="2" borderId="17" xfId="0" applyFont="1" applyFill="1" applyBorder="1"/>
    <xf numFmtId="166" fontId="2" fillId="2" borderId="19" xfId="0" applyNumberFormat="1" applyFont="1" applyFill="1" applyBorder="1"/>
    <xf numFmtId="0" fontId="2" fillId="2" borderId="7" xfId="0" applyFont="1" applyFill="1" applyBorder="1" applyAlignment="1">
      <alignment horizontal="center"/>
    </xf>
    <xf numFmtId="166" fontId="2" fillId="2" borderId="19" xfId="0" applyNumberFormat="1" applyFont="1" applyFill="1" applyBorder="1" applyAlignment="1">
      <alignment horizontal="center"/>
    </xf>
    <xf numFmtId="0" fontId="9" fillId="2" borderId="7" xfId="0" applyFont="1" applyFill="1" applyBorder="1"/>
    <xf numFmtId="0" fontId="9" fillId="2" borderId="16" xfId="0" applyFont="1" applyFill="1" applyBorder="1"/>
    <xf numFmtId="0" fontId="9" fillId="14" borderId="55" xfId="0" applyFont="1" applyFill="1" applyBorder="1"/>
    <xf numFmtId="0" fontId="9" fillId="14" borderId="56" xfId="0" applyFont="1" applyFill="1" applyBorder="1"/>
    <xf numFmtId="0" fontId="9" fillId="14" borderId="84" xfId="0" applyFont="1" applyFill="1" applyBorder="1"/>
    <xf numFmtId="0" fontId="9" fillId="14" borderId="69" xfId="0" applyFont="1" applyFill="1" applyBorder="1" applyAlignment="1">
      <alignment horizontal="right"/>
    </xf>
    <xf numFmtId="44" fontId="9" fillId="14" borderId="66" xfId="0" applyNumberFormat="1" applyFont="1" applyFill="1" applyBorder="1"/>
    <xf numFmtId="166" fontId="9" fillId="2" borderId="63" xfId="0" applyNumberFormat="1" applyFont="1" applyFill="1" applyBorder="1"/>
    <xf numFmtId="0" fontId="9" fillId="2" borderId="6" xfId="0" applyFont="1" applyFill="1" applyBorder="1" applyAlignment="1">
      <alignment horizontal="center"/>
    </xf>
    <xf numFmtId="0" fontId="10" fillId="0" borderId="7" xfId="0" applyFont="1" applyBorder="1"/>
    <xf numFmtId="166" fontId="2" fillId="2" borderId="7" xfId="0" applyNumberFormat="1" applyFont="1" applyFill="1" applyBorder="1"/>
    <xf numFmtId="0" fontId="7" fillId="13" borderId="58" xfId="0" applyFont="1" applyFill="1" applyBorder="1" applyAlignment="1">
      <alignment horizontal="center" vertical="center"/>
    </xf>
    <xf numFmtId="166" fontId="2" fillId="2" borderId="7" xfId="0" applyNumberFormat="1" applyFont="1" applyFill="1" applyBorder="1" applyAlignment="1">
      <alignment horizontal="right"/>
    </xf>
    <xf numFmtId="166" fontId="2" fillId="2" borderId="17" xfId="0" applyNumberFormat="1" applyFont="1" applyFill="1" applyBorder="1"/>
    <xf numFmtId="0" fontId="7" fillId="9" borderId="58" xfId="0" applyFont="1" applyFill="1" applyBorder="1" applyAlignment="1">
      <alignment horizontal="center" vertical="center"/>
    </xf>
    <xf numFmtId="0" fontId="7" fillId="10" borderId="55" xfId="0" applyFont="1" applyFill="1" applyBorder="1" applyAlignment="1">
      <alignment vertical="center"/>
    </xf>
    <xf numFmtId="0" fontId="7" fillId="10" borderId="58" xfId="0" applyFont="1" applyFill="1" applyBorder="1" applyAlignment="1">
      <alignment horizontal="center" vertical="center"/>
    </xf>
    <xf numFmtId="0" fontId="2" fillId="2" borderId="7" xfId="0" applyFont="1" applyFill="1" applyBorder="1" applyAlignment="1">
      <alignment horizontal="left"/>
    </xf>
    <xf numFmtId="0" fontId="2" fillId="2" borderId="7" xfId="0" applyFont="1" applyFill="1" applyBorder="1" applyAlignment="1">
      <alignment horizontal="right"/>
    </xf>
    <xf numFmtId="0" fontId="7" fillId="19" borderId="58" xfId="0" applyFont="1" applyFill="1" applyBorder="1" applyAlignment="1">
      <alignment horizontal="center" vertical="center"/>
    </xf>
    <xf numFmtId="0" fontId="9" fillId="14" borderId="67" xfId="0" applyFont="1" applyFill="1" applyBorder="1"/>
    <xf numFmtId="0" fontId="6" fillId="2" borderId="7" xfId="0" applyFont="1" applyFill="1" applyBorder="1"/>
    <xf numFmtId="0" fontId="6" fillId="2" borderId="17" xfId="0" applyFont="1" applyFill="1" applyBorder="1"/>
    <xf numFmtId="0" fontId="2" fillId="2" borderId="19" xfId="0" applyFont="1" applyFill="1" applyBorder="1"/>
    <xf numFmtId="166" fontId="6" fillId="2" borderId="63" xfId="0" applyNumberFormat="1" applyFont="1" applyFill="1" applyBorder="1"/>
    <xf numFmtId="0" fontId="6" fillId="2" borderId="6" xfId="0" applyFont="1" applyFill="1" applyBorder="1" applyAlignment="1">
      <alignment horizontal="center"/>
    </xf>
    <xf numFmtId="0" fontId="15" fillId="0" borderId="7" xfId="0" applyFont="1" applyBorder="1"/>
    <xf numFmtId="0" fontId="9" fillId="8" borderId="55" xfId="0" applyFont="1" applyFill="1" applyBorder="1"/>
    <xf numFmtId="0" fontId="9" fillId="8" borderId="57" xfId="0" applyFont="1" applyFill="1" applyBorder="1"/>
    <xf numFmtId="0" fontId="9" fillId="8" borderId="56" xfId="0" applyFont="1" applyFill="1" applyBorder="1"/>
    <xf numFmtId="0" fontId="9" fillId="8" borderId="57" xfId="0" applyFont="1" applyFill="1" applyBorder="1" applyAlignment="1">
      <alignment horizontal="right"/>
    </xf>
    <xf numFmtId="44" fontId="9" fillId="8" borderId="77" xfId="0" applyNumberFormat="1" applyFont="1" applyFill="1" applyBorder="1"/>
    <xf numFmtId="166" fontId="9" fillId="2" borderId="7" xfId="0" applyNumberFormat="1" applyFont="1" applyFill="1" applyBorder="1"/>
    <xf numFmtId="0" fontId="9" fillId="20" borderId="67" xfId="0" applyFont="1" applyFill="1" applyBorder="1" applyAlignment="1">
      <alignment horizontal="center"/>
    </xf>
    <xf numFmtId="0" fontId="9" fillId="20" borderId="68" xfId="0" applyFont="1" applyFill="1" applyBorder="1"/>
    <xf numFmtId="0" fontId="9" fillId="20" borderId="69" xfId="0" applyFont="1" applyFill="1" applyBorder="1" applyAlignment="1">
      <alignment horizontal="right"/>
    </xf>
    <xf numFmtId="44" fontId="9" fillId="20" borderId="77" xfId="0" applyNumberFormat="1" applyFont="1" applyFill="1" applyBorder="1"/>
    <xf numFmtId="0" fontId="7" fillId="12" borderId="58" xfId="0" applyFont="1" applyFill="1" applyBorder="1" applyAlignment="1">
      <alignment horizontal="center" vertical="center"/>
    </xf>
    <xf numFmtId="0" fontId="10" fillId="2" borderId="16" xfId="0" applyFont="1" applyFill="1" applyBorder="1"/>
    <xf numFmtId="0" fontId="10" fillId="17" borderId="55" xfId="0" applyFont="1" applyFill="1" applyBorder="1"/>
    <xf numFmtId="0" fontId="9" fillId="17" borderId="56" xfId="0" applyFont="1" applyFill="1" applyBorder="1"/>
    <xf numFmtId="0" fontId="9" fillId="17" borderId="57" xfId="0" applyFont="1" applyFill="1" applyBorder="1" applyAlignment="1">
      <alignment horizontal="right"/>
    </xf>
    <xf numFmtId="44" fontId="9" fillId="17" borderId="78" xfId="0" applyNumberFormat="1" applyFont="1" applyFill="1" applyBorder="1"/>
    <xf numFmtId="0" fontId="0" fillId="0" borderId="16" xfId="0" applyBorder="1"/>
    <xf numFmtId="0" fontId="2" fillId="10" borderId="58" xfId="0" applyFont="1" applyFill="1" applyBorder="1" applyAlignment="1">
      <alignment horizontal="center"/>
    </xf>
    <xf numFmtId="0" fontId="2" fillId="0" borderId="16" xfId="0" applyFont="1" applyBorder="1" applyAlignment="1">
      <alignment horizontal="right"/>
    </xf>
    <xf numFmtId="0" fontId="6" fillId="0" borderId="0" xfId="1" applyFont="1"/>
    <xf numFmtId="0" fontId="1" fillId="0" borderId="0" xfId="1" applyFont="1"/>
    <xf numFmtId="0" fontId="2" fillId="0" borderId="0" xfId="1" applyFont="1" applyAlignment="1">
      <alignment horizontal="right"/>
    </xf>
    <xf numFmtId="0" fontId="1" fillId="0" borderId="54" xfId="1" applyFont="1" applyBorder="1"/>
    <xf numFmtId="0" fontId="2" fillId="0" borderId="0" xfId="1" applyFont="1" applyAlignment="1">
      <alignment horizontal="center"/>
    </xf>
    <xf numFmtId="0" fontId="2" fillId="4" borderId="55" xfId="1" applyFont="1" applyFill="1" applyBorder="1"/>
    <xf numFmtId="0" fontId="2" fillId="4" borderId="56" xfId="1" applyFont="1" applyFill="1" applyBorder="1"/>
    <xf numFmtId="0" fontId="1" fillId="4" borderId="56" xfId="1" applyFont="1" applyFill="1" applyBorder="1"/>
    <xf numFmtId="0" fontId="1" fillId="4" borderId="57" xfId="1" applyFont="1" applyFill="1" applyBorder="1"/>
    <xf numFmtId="49" fontId="1" fillId="0" borderId="58" xfId="1" applyNumberFormat="1" applyFont="1" applyBorder="1" applyAlignment="1">
      <alignment horizontal="center"/>
    </xf>
    <xf numFmtId="0" fontId="1" fillId="0" borderId="58" xfId="1" applyFont="1" applyBorder="1"/>
    <xf numFmtId="44" fontId="1" fillId="4" borderId="58" xfId="1" applyNumberFormat="1" applyFont="1" applyFill="1" applyBorder="1"/>
    <xf numFmtId="44" fontId="1" fillId="0" borderId="58" xfId="1" applyNumberFormat="1" applyFont="1" applyBorder="1"/>
    <xf numFmtId="44" fontId="1" fillId="4" borderId="62" xfId="1" applyNumberFormat="1" applyFont="1" applyFill="1" applyBorder="1"/>
    <xf numFmtId="44" fontId="1" fillId="0" borderId="62" xfId="1" applyNumberFormat="1" applyFont="1" applyBorder="1"/>
    <xf numFmtId="49" fontId="2" fillId="4" borderId="58" xfId="1" applyNumberFormat="1" applyFont="1" applyFill="1" applyBorder="1" applyAlignment="1">
      <alignment horizontal="center"/>
    </xf>
    <xf numFmtId="44" fontId="2" fillId="4" borderId="5" xfId="1" applyNumberFormat="1" applyFont="1" applyFill="1" applyBorder="1"/>
    <xf numFmtId="0" fontId="1" fillId="18" borderId="53" xfId="1" applyFont="1" applyFill="1" applyBorder="1"/>
    <xf numFmtId="0" fontId="1" fillId="18" borderId="0" xfId="1" applyFont="1" applyFill="1"/>
    <xf numFmtId="44" fontId="1" fillId="18" borderId="0" xfId="1" applyNumberFormat="1" applyFont="1" applyFill="1"/>
    <xf numFmtId="44" fontId="1" fillId="18" borderId="70" xfId="1" applyNumberFormat="1" applyFont="1" applyFill="1" applyBorder="1"/>
    <xf numFmtId="0" fontId="2" fillId="7" borderId="55" xfId="1" applyFont="1" applyFill="1" applyBorder="1"/>
    <xf numFmtId="0" fontId="2" fillId="7" borderId="56" xfId="1" applyFont="1" applyFill="1" applyBorder="1"/>
    <xf numFmtId="44" fontId="2" fillId="7" borderId="56" xfId="1" applyNumberFormat="1" applyFont="1" applyFill="1" applyBorder="1"/>
    <xf numFmtId="44" fontId="2" fillId="7" borderId="57" xfId="1" applyNumberFormat="1" applyFont="1" applyFill="1" applyBorder="1"/>
    <xf numFmtId="49" fontId="0" fillId="0" borderId="58" xfId="1" applyNumberFormat="1" applyFont="1" applyBorder="1" applyAlignment="1">
      <alignment horizontal="center"/>
    </xf>
    <xf numFmtId="49" fontId="2" fillId="7" borderId="58" xfId="1" applyNumberFormat="1" applyFont="1" applyFill="1" applyBorder="1" applyAlignment="1">
      <alignment horizontal="center"/>
    </xf>
    <xf numFmtId="44" fontId="2" fillId="7" borderId="5" xfId="1" applyNumberFormat="1" applyFont="1" applyFill="1" applyBorder="1"/>
    <xf numFmtId="49" fontId="2" fillId="0" borderId="53" xfId="1" applyNumberFormat="1" applyFont="1" applyBorder="1" applyAlignment="1">
      <alignment horizontal="center"/>
    </xf>
    <xf numFmtId="0" fontId="2" fillId="0" borderId="0" xfId="1" applyFont="1"/>
    <xf numFmtId="44" fontId="2" fillId="0" borderId="5" xfId="1" applyNumberFormat="1" applyFont="1" applyBorder="1"/>
    <xf numFmtId="44" fontId="1" fillId="0" borderId="5" xfId="1" applyNumberFormat="1" applyFont="1" applyBorder="1"/>
    <xf numFmtId="49" fontId="2" fillId="4" borderId="59" xfId="1" applyNumberFormat="1" applyFont="1" applyFill="1" applyBorder="1" applyAlignment="1">
      <alignment horizontal="center"/>
    </xf>
    <xf numFmtId="0" fontId="2" fillId="4" borderId="54" xfId="1" applyFont="1" applyFill="1" applyBorder="1"/>
    <xf numFmtId="44" fontId="2" fillId="4" borderId="71" xfId="1" applyNumberFormat="1" applyFont="1" applyFill="1" applyBorder="1"/>
    <xf numFmtId="0" fontId="2" fillId="7" borderId="55" xfId="1" applyFont="1" applyFill="1" applyBorder="1" applyAlignment="1">
      <alignment horizontal="center"/>
    </xf>
    <xf numFmtId="44" fontId="2" fillId="7" borderId="58" xfId="1" applyNumberFormat="1" applyFont="1" applyFill="1" applyBorder="1"/>
    <xf numFmtId="0" fontId="2" fillId="4" borderId="55" xfId="1" applyFont="1" applyFill="1" applyBorder="1" applyAlignment="1">
      <alignment horizontal="center"/>
    </xf>
    <xf numFmtId="44" fontId="2" fillId="4" borderId="57" xfId="1" applyNumberFormat="1" applyFont="1" applyFill="1" applyBorder="1"/>
    <xf numFmtId="44" fontId="2" fillId="4" borderId="58" xfId="1" applyNumberFormat="1" applyFont="1" applyFill="1" applyBorder="1"/>
    <xf numFmtId="0" fontId="1" fillId="0" borderId="0" xfId="1" applyFont="1" applyAlignment="1">
      <alignment vertical="top"/>
    </xf>
    <xf numFmtId="0" fontId="1" fillId="0" borderId="0" xfId="1" applyFont="1" applyAlignment="1">
      <alignment vertical="top" wrapText="1"/>
    </xf>
    <xf numFmtId="14" fontId="1" fillId="0" borderId="0" xfId="1" applyNumberFormat="1" applyFont="1" applyAlignment="1">
      <alignment vertical="top" wrapText="1"/>
    </xf>
    <xf numFmtId="0" fontId="2" fillId="10" borderId="55" xfId="0" applyFont="1" applyFill="1" applyBorder="1" applyAlignment="1">
      <alignment horizontal="center"/>
    </xf>
    <xf numFmtId="0" fontId="2" fillId="10" borderId="57" xfId="0" applyFont="1" applyFill="1" applyBorder="1" applyAlignment="1">
      <alignment horizontal="center"/>
    </xf>
    <xf numFmtId="14" fontId="0" fillId="0" borderId="61" xfId="0" applyNumberFormat="1" applyBorder="1" applyAlignment="1" applyProtection="1">
      <alignment horizontal="left" vertical="top"/>
      <protection locked="0"/>
    </xf>
    <xf numFmtId="14" fontId="0" fillId="0" borderId="72" xfId="0" applyNumberFormat="1" applyBorder="1" applyAlignment="1" applyProtection="1">
      <alignment horizontal="left" vertical="top"/>
      <protection locked="0"/>
    </xf>
    <xf numFmtId="14" fontId="0" fillId="0" borderId="53" xfId="0" applyNumberFormat="1" applyBorder="1" applyAlignment="1" applyProtection="1">
      <alignment horizontal="left" vertical="top"/>
      <protection locked="0"/>
    </xf>
    <xf numFmtId="14" fontId="0" fillId="0" borderId="70" xfId="0" applyNumberFormat="1" applyBorder="1" applyAlignment="1" applyProtection="1">
      <alignment horizontal="left" vertical="top"/>
      <protection locked="0"/>
    </xf>
    <xf numFmtId="14" fontId="0" fillId="0" borderId="59" xfId="0" applyNumberFormat="1" applyBorder="1" applyAlignment="1" applyProtection="1">
      <alignment horizontal="left" vertical="top"/>
      <protection locked="0"/>
    </xf>
    <xf numFmtId="14" fontId="0" fillId="0" borderId="73" xfId="0" applyNumberFormat="1" applyBorder="1" applyAlignment="1" applyProtection="1">
      <alignment horizontal="left" vertical="top"/>
      <protection locked="0"/>
    </xf>
    <xf numFmtId="42" fontId="6" fillId="2" borderId="2" xfId="0" applyNumberFormat="1" applyFont="1" applyFill="1" applyBorder="1" applyAlignment="1" applyProtection="1">
      <alignment horizontal="left"/>
      <protection locked="0"/>
    </xf>
    <xf numFmtId="42" fontId="6" fillId="2" borderId="3" xfId="0" applyNumberFormat="1" applyFont="1" applyFill="1" applyBorder="1" applyAlignment="1" applyProtection="1">
      <alignment horizontal="left"/>
      <protection locked="0"/>
    </xf>
    <xf numFmtId="42" fontId="6" fillId="2" borderId="4" xfId="0" applyNumberFormat="1" applyFont="1" applyFill="1" applyBorder="1" applyAlignment="1" applyProtection="1">
      <alignment horizontal="left"/>
      <protection locked="0"/>
    </xf>
    <xf numFmtId="0" fontId="11" fillId="10" borderId="56" xfId="0" applyFont="1" applyFill="1" applyBorder="1" applyAlignment="1">
      <alignment vertical="center"/>
    </xf>
    <xf numFmtId="0" fontId="11" fillId="10" borderId="57" xfId="0" applyFont="1" applyFill="1" applyBorder="1" applyAlignment="1">
      <alignment vertical="center"/>
    </xf>
    <xf numFmtId="0" fontId="0" fillId="0" borderId="58" xfId="0" applyBorder="1" applyAlignment="1" applyProtection="1">
      <alignment horizontal="left" vertical="top" wrapText="1"/>
      <protection locked="0"/>
    </xf>
    <xf numFmtId="0" fontId="2" fillId="4" borderId="58" xfId="0" applyFont="1" applyFill="1" applyBorder="1" applyAlignment="1">
      <alignment horizontal="left"/>
    </xf>
    <xf numFmtId="0" fontId="7" fillId="12" borderId="55" xfId="0" applyFont="1" applyFill="1" applyBorder="1" applyAlignment="1">
      <alignment vertical="center"/>
    </xf>
    <xf numFmtId="0" fontId="7" fillId="12" borderId="56" xfId="0" applyFont="1" applyFill="1" applyBorder="1" applyAlignment="1">
      <alignment vertical="center"/>
    </xf>
    <xf numFmtId="0" fontId="7" fillId="12" borderId="57" xfId="0" applyFont="1" applyFill="1" applyBorder="1" applyAlignment="1">
      <alignment vertical="center"/>
    </xf>
    <xf numFmtId="0" fontId="7" fillId="13" borderId="55" xfId="0" applyFont="1" applyFill="1" applyBorder="1" applyAlignment="1">
      <alignment vertical="center"/>
    </xf>
    <xf numFmtId="0" fontId="7" fillId="13" borderId="56" xfId="0" applyFont="1" applyFill="1" applyBorder="1" applyAlignment="1">
      <alignment vertical="center"/>
    </xf>
    <xf numFmtId="0" fontId="7" fillId="13" borderId="57" xfId="0" applyFont="1" applyFill="1" applyBorder="1" applyAlignment="1">
      <alignment vertical="center"/>
    </xf>
    <xf numFmtId="0" fontId="7" fillId="9" borderId="55" xfId="0" applyFont="1" applyFill="1" applyBorder="1" applyAlignment="1">
      <alignment vertical="center"/>
    </xf>
    <xf numFmtId="0" fontId="7" fillId="9" borderId="56" xfId="0" applyFont="1" applyFill="1" applyBorder="1" applyAlignment="1">
      <alignment vertical="center"/>
    </xf>
    <xf numFmtId="0" fontId="7" fillId="9" borderId="57" xfId="0" applyFont="1" applyFill="1" applyBorder="1" applyAlignment="1">
      <alignment vertical="center"/>
    </xf>
    <xf numFmtId="0" fontId="0" fillId="0" borderId="55" xfId="0" applyBorder="1" applyAlignment="1" applyProtection="1">
      <alignment horizontal="left" vertical="top" wrapText="1"/>
      <protection locked="0"/>
    </xf>
    <xf numFmtId="0" fontId="7" fillId="19" borderId="55" xfId="0" applyFont="1" applyFill="1" applyBorder="1" applyAlignment="1">
      <alignment vertical="center"/>
    </xf>
    <xf numFmtId="0" fontId="7" fillId="19" borderId="56" xfId="0" applyFont="1" applyFill="1" applyBorder="1" applyAlignment="1">
      <alignment vertical="center"/>
    </xf>
    <xf numFmtId="0" fontId="7" fillId="19" borderId="57" xfId="0" applyFont="1" applyFill="1" applyBorder="1" applyAlignment="1">
      <alignment vertical="center"/>
    </xf>
    <xf numFmtId="0" fontId="7" fillId="15" borderId="58" xfId="0" applyFont="1" applyFill="1" applyBorder="1" applyAlignment="1">
      <alignment vertical="center"/>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protection locked="0"/>
    </xf>
    <xf numFmtId="0" fontId="0" fillId="2" borderId="25" xfId="0" applyFill="1" applyBorder="1" applyAlignment="1" applyProtection="1">
      <alignment horizontal="left" vertical="top"/>
      <protection locked="0"/>
    </xf>
    <xf numFmtId="0" fontId="0" fillId="2" borderId="26" xfId="0" applyFill="1" applyBorder="1" applyAlignment="1" applyProtection="1">
      <alignment horizontal="left" vertical="top"/>
      <protection locked="0"/>
    </xf>
    <xf numFmtId="0" fontId="0" fillId="2" borderId="7" xfId="0" applyFill="1" applyBorder="1" applyAlignment="1" applyProtection="1">
      <alignment horizontal="left" vertical="top"/>
      <protection locked="0"/>
    </xf>
    <xf numFmtId="0" fontId="0" fillId="2" borderId="27" xfId="0" applyFill="1" applyBorder="1" applyAlignment="1" applyProtection="1">
      <alignment horizontal="left" vertical="top"/>
      <protection locked="0"/>
    </xf>
    <xf numFmtId="0" fontId="0" fillId="2" borderId="28" xfId="0" applyFill="1" applyBorder="1" applyAlignment="1" applyProtection="1">
      <alignment horizontal="left" vertical="top"/>
      <protection locked="0"/>
    </xf>
    <xf numFmtId="0" fontId="0" fillId="2" borderId="29" xfId="0" applyFill="1" applyBorder="1" applyAlignment="1" applyProtection="1">
      <alignment horizontal="left" vertical="top"/>
      <protection locked="0"/>
    </xf>
    <xf numFmtId="0" fontId="0" fillId="2" borderId="30" xfId="0" applyFill="1" applyBorder="1" applyAlignment="1" applyProtection="1">
      <alignment horizontal="left" vertical="top"/>
      <protection locked="0"/>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165" fontId="0" fillId="2" borderId="2" xfId="0" applyNumberFormat="1" applyFill="1" applyBorder="1" applyAlignment="1" applyProtection="1">
      <alignment horizontal="left"/>
      <protection locked="0"/>
    </xf>
    <xf numFmtId="165" fontId="0" fillId="2" borderId="3" xfId="0" applyNumberFormat="1" applyFill="1" applyBorder="1" applyAlignment="1" applyProtection="1">
      <alignment horizontal="left"/>
      <protection locked="0"/>
    </xf>
    <xf numFmtId="165" fontId="0" fillId="2" borderId="4" xfId="0" applyNumberFormat="1" applyFill="1" applyBorder="1" applyAlignment="1" applyProtection="1">
      <alignment horizontal="left"/>
      <protection locked="0"/>
    </xf>
    <xf numFmtId="0" fontId="0" fillId="2" borderId="0" xfId="0" applyFill="1" applyAlignment="1">
      <alignment horizontal="left" vertical="top" wrapText="1"/>
    </xf>
    <xf numFmtId="0" fontId="5" fillId="2" borderId="0" xfId="0" applyFont="1" applyFill="1" applyAlignment="1">
      <alignment horizontal="left" wrapText="1"/>
    </xf>
    <xf numFmtId="164" fontId="0" fillId="2" borderId="2" xfId="0" applyNumberFormat="1" applyFill="1" applyBorder="1" applyAlignment="1" applyProtection="1">
      <alignment horizontal="left"/>
      <protection locked="0"/>
    </xf>
    <xf numFmtId="164" fontId="0" fillId="2" borderId="4" xfId="0" applyNumberFormat="1" applyFill="1" applyBorder="1" applyAlignment="1" applyProtection="1">
      <alignment horizontal="left"/>
      <protection locked="0"/>
    </xf>
    <xf numFmtId="0" fontId="0" fillId="2" borderId="0" xfId="0" applyFill="1" applyAlignment="1">
      <alignment horizontal="left"/>
    </xf>
    <xf numFmtId="0" fontId="7" fillId="6" borderId="39"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7" fillId="6" borderId="43" xfId="0" applyFont="1" applyFill="1" applyBorder="1" applyAlignment="1">
      <alignment horizontal="center" wrapText="1"/>
    </xf>
    <xf numFmtId="0" fontId="7" fillId="6" borderId="44" xfId="0" applyFont="1" applyFill="1" applyBorder="1" applyAlignment="1">
      <alignment horizontal="center" wrapText="1"/>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0" fillId="3" borderId="18" xfId="0" applyFill="1" applyBorder="1" applyAlignment="1">
      <alignment horizontal="center"/>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0" fillId="2" borderId="85"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86" xfId="0" applyFill="1" applyBorder="1" applyAlignment="1" applyProtection="1">
      <alignment horizontal="left" vertical="top" wrapText="1"/>
      <protection locked="0"/>
    </xf>
    <xf numFmtId="0" fontId="7" fillId="6" borderId="34" xfId="0" applyFont="1" applyFill="1" applyBorder="1" applyAlignment="1">
      <alignment horizontal="center"/>
    </xf>
    <xf numFmtId="0" fontId="7" fillId="6" borderId="35" xfId="0" applyFont="1" applyFill="1" applyBorder="1" applyAlignment="1">
      <alignment horizontal="center"/>
    </xf>
    <xf numFmtId="0" fontId="7" fillId="6" borderId="36" xfId="0" applyFont="1" applyFill="1" applyBorder="1" applyAlignment="1">
      <alignment horizontal="center"/>
    </xf>
    <xf numFmtId="0" fontId="0" fillId="6" borderId="37" xfId="0" applyFill="1" applyBorder="1" applyAlignment="1">
      <alignment horizontal="center"/>
    </xf>
    <xf numFmtId="0" fontId="0" fillId="6" borderId="33" xfId="0" applyFill="1" applyBorder="1" applyAlignment="1">
      <alignment horizontal="center"/>
    </xf>
    <xf numFmtId="0" fontId="0" fillId="6" borderId="38" xfId="0" applyFill="1" applyBorder="1" applyAlignment="1">
      <alignment horizontal="center"/>
    </xf>
    <xf numFmtId="0" fontId="2" fillId="6" borderId="45" xfId="0" applyFont="1" applyFill="1" applyBorder="1" applyAlignment="1">
      <alignment horizontal="left"/>
    </xf>
    <xf numFmtId="0" fontId="2" fillId="6" borderId="40" xfId="0" applyFont="1" applyFill="1" applyBorder="1" applyAlignment="1">
      <alignment horizontal="left"/>
    </xf>
    <xf numFmtId="0" fontId="2" fillId="6" borderId="46" xfId="0" applyFont="1" applyFill="1" applyBorder="1" applyAlignment="1">
      <alignment horizontal="left"/>
    </xf>
    <xf numFmtId="0" fontId="2" fillId="6" borderId="49" xfId="0" applyFont="1" applyFill="1" applyBorder="1" applyAlignment="1">
      <alignment horizontal="right"/>
    </xf>
    <xf numFmtId="0" fontId="2" fillId="6" borderId="50" xfId="0" applyFont="1" applyFill="1" applyBorder="1" applyAlignment="1">
      <alignment horizontal="right"/>
    </xf>
    <xf numFmtId="0" fontId="6" fillId="4" borderId="7" xfId="0" applyFont="1" applyFill="1" applyBorder="1" applyAlignment="1">
      <alignment horizontal="left"/>
    </xf>
    <xf numFmtId="0" fontId="0" fillId="6" borderId="34" xfId="0" applyFill="1" applyBorder="1" applyAlignment="1">
      <alignment horizontal="left"/>
    </xf>
    <xf numFmtId="0" fontId="0" fillId="6" borderId="35" xfId="0" applyFill="1" applyBorder="1" applyAlignment="1">
      <alignment horizontal="left"/>
    </xf>
    <xf numFmtId="0" fontId="0" fillId="6" borderId="36" xfId="0" applyFill="1" applyBorder="1" applyAlignment="1">
      <alignment horizontal="left"/>
    </xf>
    <xf numFmtId="0" fontId="7" fillId="6" borderId="45" xfId="0" applyFont="1" applyFill="1" applyBorder="1" applyAlignment="1">
      <alignment horizontal="left"/>
    </xf>
    <xf numFmtId="0" fontId="7" fillId="6" borderId="46" xfId="0" applyFont="1" applyFill="1" applyBorder="1" applyAlignment="1">
      <alignment horizontal="left"/>
    </xf>
    <xf numFmtId="0" fontId="0" fillId="2" borderId="20"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6" borderId="47" xfId="0" applyFill="1" applyBorder="1" applyAlignment="1">
      <alignment horizontal="center"/>
    </xf>
    <xf numFmtId="0" fontId="0" fillId="6" borderId="32" xfId="0" applyFill="1" applyBorder="1" applyAlignment="1">
      <alignment horizontal="center"/>
    </xf>
    <xf numFmtId="0" fontId="0" fillId="6" borderId="52" xfId="0" applyFill="1" applyBorder="1" applyAlignment="1">
      <alignment horizontal="center"/>
    </xf>
    <xf numFmtId="0" fontId="6" fillId="4" borderId="17" xfId="0" applyFont="1" applyFill="1" applyBorder="1" applyAlignment="1">
      <alignment horizontal="left"/>
    </xf>
    <xf numFmtId="0" fontId="16" fillId="0" borderId="80" xfId="0" applyFont="1" applyBorder="1" applyAlignment="1">
      <alignment horizontal="center"/>
    </xf>
    <xf numFmtId="0" fontId="16" fillId="0" borderId="81" xfId="0" applyFont="1" applyBorder="1" applyAlignment="1">
      <alignment horizontal="center"/>
    </xf>
    <xf numFmtId="0" fontId="16" fillId="0" borderId="82" xfId="0" applyFont="1" applyBorder="1" applyAlignment="1">
      <alignment horizontal="center"/>
    </xf>
    <xf numFmtId="0" fontId="2" fillId="0" borderId="61" xfId="0" applyFont="1" applyBorder="1" applyAlignment="1">
      <alignment horizontal="left"/>
    </xf>
    <xf numFmtId="0" fontId="2" fillId="0" borderId="72" xfId="0" applyFont="1" applyBorder="1" applyAlignment="1">
      <alignment horizontal="left"/>
    </xf>
    <xf numFmtId="0" fontId="2" fillId="0" borderId="0" xfId="0" applyFont="1" applyAlignment="1">
      <alignment horizontal="left"/>
    </xf>
    <xf numFmtId="0" fontId="6" fillId="14" borderId="0" xfId="0" applyFont="1" applyFill="1" applyAlignment="1">
      <alignment horizontal="center"/>
    </xf>
    <xf numFmtId="0" fontId="0" fillId="0" borderId="74" xfId="0" applyBorder="1" applyAlignment="1" applyProtection="1">
      <alignment horizontal="left"/>
      <protection locked="0"/>
    </xf>
    <xf numFmtId="0" fontId="0" fillId="0" borderId="75" xfId="0" applyBorder="1" applyAlignment="1" applyProtection="1">
      <alignment horizontal="left"/>
      <protection locked="0"/>
    </xf>
    <xf numFmtId="0" fontId="0" fillId="0" borderId="76" xfId="0" applyBorder="1" applyAlignment="1" applyProtection="1">
      <alignment horizontal="left"/>
      <protection locked="0"/>
    </xf>
    <xf numFmtId="167" fontId="0" fillId="0" borderId="83" xfId="0" applyNumberFormat="1" applyBorder="1" applyAlignment="1" applyProtection="1">
      <alignment horizontal="left"/>
      <protection locked="0"/>
    </xf>
    <xf numFmtId="0" fontId="0" fillId="0" borderId="83" xfId="0" applyBorder="1" applyAlignment="1" applyProtection="1">
      <alignment horizontal="left"/>
      <protection locked="0"/>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applyAlignment="1">
      <alignment horizontal="left" vertical="top" wrapText="1"/>
    </xf>
    <xf numFmtId="0" fontId="12" fillId="0" borderId="0" xfId="2" applyFont="1" applyBorder="1" applyAlignment="1" applyProtection="1"/>
    <xf numFmtId="0" fontId="2" fillId="0" borderId="54" xfId="1" applyFont="1" applyBorder="1" applyAlignment="1">
      <alignment horizontal="left"/>
    </xf>
    <xf numFmtId="0" fontId="1" fillId="0" borderId="61" xfId="1" applyFont="1" applyBorder="1" applyAlignment="1" applyProtection="1">
      <alignment horizontal="left" vertical="top" wrapText="1"/>
      <protection locked="0"/>
    </xf>
    <xf numFmtId="0" fontId="1" fillId="0" borderId="60" xfId="1" applyFont="1" applyBorder="1" applyAlignment="1" applyProtection="1">
      <alignment horizontal="left" vertical="top" wrapText="1"/>
      <protection locked="0"/>
    </xf>
    <xf numFmtId="0" fontId="1" fillId="0" borderId="72" xfId="1" applyFont="1" applyBorder="1" applyAlignment="1" applyProtection="1">
      <alignment horizontal="left" vertical="top" wrapText="1"/>
      <protection locked="0"/>
    </xf>
    <xf numFmtId="0" fontId="1" fillId="0" borderId="53" xfId="1" applyFont="1" applyBorder="1" applyAlignment="1" applyProtection="1">
      <alignment horizontal="left" vertical="top" wrapText="1"/>
      <protection locked="0"/>
    </xf>
    <xf numFmtId="0" fontId="1" fillId="0" borderId="0" xfId="1" applyFont="1" applyAlignment="1" applyProtection="1">
      <alignment horizontal="left" vertical="top" wrapText="1"/>
      <protection locked="0"/>
    </xf>
    <xf numFmtId="0" fontId="1" fillId="0" borderId="70" xfId="1" applyFont="1" applyBorder="1" applyAlignment="1" applyProtection="1">
      <alignment horizontal="left" vertical="top" wrapText="1"/>
      <protection locked="0"/>
    </xf>
    <xf numFmtId="0" fontId="1" fillId="0" borderId="59" xfId="1" applyFont="1" applyBorder="1" applyAlignment="1" applyProtection="1">
      <alignment horizontal="left" vertical="top" wrapText="1"/>
      <protection locked="0"/>
    </xf>
    <xf numFmtId="0" fontId="1" fillId="0" borderId="54" xfId="1" applyFont="1" applyBorder="1" applyAlignment="1" applyProtection="1">
      <alignment horizontal="left" vertical="top" wrapText="1"/>
      <protection locked="0"/>
    </xf>
    <xf numFmtId="0" fontId="1" fillId="0" borderId="73" xfId="1" applyFont="1" applyBorder="1" applyAlignment="1" applyProtection="1">
      <alignment horizontal="left" vertical="top" wrapText="1"/>
      <protection locked="0"/>
    </xf>
    <xf numFmtId="0" fontId="1" fillId="0" borderId="0" xfId="1" applyFont="1" applyAlignment="1">
      <alignment horizontal="left" vertical="top" wrapText="1"/>
    </xf>
    <xf numFmtId="14" fontId="1" fillId="0" borderId="54" xfId="1" applyNumberFormat="1" applyFont="1" applyBorder="1" applyAlignment="1" applyProtection="1">
      <alignment horizontal="left" vertical="top" wrapText="1"/>
      <protection locked="0"/>
    </xf>
    <xf numFmtId="0" fontId="9" fillId="0" borderId="0" xfId="1" applyFont="1" applyAlignment="1">
      <alignment horizontal="center"/>
    </xf>
    <xf numFmtId="0" fontId="14" fillId="0" borderId="0" xfId="1" applyFont="1" applyAlignment="1">
      <alignment horizontal="center"/>
    </xf>
    <xf numFmtId="165" fontId="0" fillId="2" borderId="2" xfId="0" applyNumberFormat="1" applyFill="1" applyBorder="1" applyAlignment="1" applyProtection="1">
      <protection locked="0"/>
    </xf>
    <xf numFmtId="165" fontId="0" fillId="2" borderId="4" xfId="0" applyNumberFormat="1" applyFill="1" applyBorder="1" applyAlignment="1" applyProtection="1">
      <protection locked="0"/>
    </xf>
    <xf numFmtId="0" fontId="6" fillId="7" borderId="16" xfId="0" applyFont="1" applyFill="1" applyBorder="1" applyAlignment="1"/>
    <xf numFmtId="0" fontId="6" fillId="7" borderId="63" xfId="0" applyFont="1" applyFill="1" applyBorder="1" applyAlignment="1"/>
    <xf numFmtId="0" fontId="6" fillId="7" borderId="6" xfId="0" applyFont="1" applyFill="1" applyBorder="1" applyAlignment="1"/>
    <xf numFmtId="0" fontId="0" fillId="2" borderId="16" xfId="0" applyFill="1" applyBorder="1" applyAlignment="1"/>
    <xf numFmtId="0" fontId="0" fillId="2" borderId="63" xfId="0" applyFill="1" applyBorder="1" applyAlignment="1"/>
    <xf numFmtId="0" fontId="0" fillId="2" borderId="79" xfId="0" applyFill="1" applyBorder="1" applyAlignment="1"/>
    <xf numFmtId="0" fontId="0" fillId="2" borderId="88" xfId="0" applyFill="1" applyBorder="1" applyAlignment="1"/>
    <xf numFmtId="0" fontId="0" fillId="2" borderId="6" xfId="0" applyFill="1" applyBorder="1" applyAlignment="1"/>
    <xf numFmtId="0" fontId="9" fillId="16" borderId="74" xfId="0" applyFont="1" applyFill="1" applyBorder="1" applyAlignment="1"/>
    <xf numFmtId="0" fontId="9" fillId="16" borderId="75" xfId="0" applyFont="1" applyFill="1" applyBorder="1" applyAlignment="1"/>
    <xf numFmtId="0" fontId="9" fillId="16" borderId="64" xfId="0" applyFont="1" applyFill="1" applyBorder="1" applyAlignment="1"/>
    <xf numFmtId="0" fontId="9" fillId="16" borderId="31" xfId="0" applyFont="1" applyFill="1" applyBorder="1" applyAlignment="1"/>
    <xf numFmtId="0" fontId="0" fillId="0" borderId="74" xfId="0" applyBorder="1" applyAlignment="1" applyProtection="1">
      <protection locked="0"/>
    </xf>
    <xf numFmtId="0" fontId="0" fillId="0" borderId="75" xfId="0" applyBorder="1" applyAlignment="1" applyProtection="1">
      <protection locked="0"/>
    </xf>
    <xf numFmtId="0" fontId="0" fillId="0" borderId="76" xfId="0" applyBorder="1" applyAlignment="1" applyProtection="1">
      <protection locked="0"/>
    </xf>
    <xf numFmtId="0" fontId="1" fillId="0" borderId="0" xfId="1" applyFont="1" applyAlignment="1"/>
    <xf numFmtId="0" fontId="2" fillId="4" borderId="55" xfId="1" applyFont="1" applyFill="1" applyBorder="1" applyAlignment="1"/>
    <xf numFmtId="0" fontId="2" fillId="4" borderId="56" xfId="1" applyFont="1" applyFill="1" applyBorder="1" applyAlignment="1"/>
    <xf numFmtId="0" fontId="2" fillId="7" borderId="55" xfId="1" applyFont="1" applyFill="1" applyBorder="1" applyAlignment="1"/>
    <xf numFmtId="0" fontId="2" fillId="7" borderId="56" xfId="1" applyFont="1" applyFill="1" applyBorder="1" applyAlignment="1"/>
    <xf numFmtId="0" fontId="1" fillId="0" borderId="60" xfId="1" applyFont="1" applyBorder="1" applyAlignment="1"/>
    <xf numFmtId="0" fontId="7" fillId="0" borderId="0" xfId="1" applyFont="1" applyAlignment="1"/>
  </cellXfs>
  <cellStyles count="6">
    <cellStyle name="Comma 2" xfId="5" xr:uid="{95D725AC-85AF-4C48-B1DB-3116AC7779B3}"/>
    <cellStyle name="Hyperlink 2" xfId="2" xr:uid="{7A493597-A73D-4246-9E14-8BF288931884}"/>
    <cellStyle name="Hyperlink 3" xfId="4" xr:uid="{22653D03-1FF0-4557-B94D-8D329CBAF05B}"/>
    <cellStyle name="Normal" xfId="0" builtinId="0"/>
    <cellStyle name="Normal 2" xfId="1" xr:uid="{B879CBB6-2610-4B76-9262-84C277E19F90}"/>
    <cellStyle name="Normal 2 2" xfId="3" xr:uid="{9DCFDBEF-5107-4B3D-B770-231FAE75EDA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s>
  <tableStyles count="0" defaultTableStyle="TableStyleMedium2" defaultPivotStyle="PivotStyleLight16"/>
  <colors>
    <mruColors>
      <color rgb="FFA9D08E"/>
      <color rgb="FFEFC7C3"/>
      <color rgb="FFFFCC66"/>
      <color rgb="FFB9E5E5"/>
      <color rgb="FFD6B4E4"/>
      <color rgb="FFFFE699"/>
      <color rgb="FFFFCCCC"/>
      <color rgb="FFC6E0B4"/>
      <color rgb="FFE2EFDA"/>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586219</xdr:colOff>
      <xdr:row>7</xdr:row>
      <xdr:rowOff>111125</xdr:rowOff>
    </xdr:to>
    <xdr:pic>
      <xdr:nvPicPr>
        <xdr:cNvPr id="3" name="Picture 2">
          <a:extLst>
            <a:ext uri="{FF2B5EF4-FFF2-40B4-BE49-F238E27FC236}">
              <a16:creationId xmlns:a16="http://schemas.microsoft.com/office/drawing/2014/main" id="{3C7FC057-4003-4E31-9B6D-775671C2C0AA}"/>
            </a:ext>
          </a:extLst>
        </xdr:cNvPr>
        <xdr:cNvPicPr>
          <a:picLocks noChangeAspect="1"/>
        </xdr:cNvPicPr>
      </xdr:nvPicPr>
      <xdr:blipFill>
        <a:blip xmlns:r="http://schemas.openxmlformats.org/officeDocument/2006/relationships" r:embed="rId1"/>
        <a:stretch>
          <a:fillRect/>
        </a:stretch>
      </xdr:blipFill>
      <xdr:spPr>
        <a:xfrm>
          <a:off x="0" y="1"/>
          <a:ext cx="5348719" cy="1444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841E-2226-4EFC-97A1-C6FF2E8F89B4}">
  <dimension ref="A1:K70"/>
  <sheetViews>
    <sheetView tabSelected="1" zoomScaleNormal="100" workbookViewId="0">
      <selection activeCell="B62" sqref="B62:F62"/>
    </sheetView>
  </sheetViews>
  <sheetFormatPr defaultColWidth="9.140625" defaultRowHeight="15"/>
  <cols>
    <col min="1" max="1" width="4.42578125" style="3" customWidth="1"/>
    <col min="2" max="2" width="6.28515625" style="4" customWidth="1"/>
    <col min="3" max="3" width="9.5703125" style="4" customWidth="1"/>
    <col min="4" max="4" width="10.42578125" style="4" bestFit="1" customWidth="1"/>
    <col min="5" max="5" width="6.85546875" style="4" customWidth="1"/>
    <col min="6" max="6" width="8.85546875" style="4" customWidth="1"/>
    <col min="7" max="7" width="11.140625" style="4" customWidth="1"/>
    <col min="8" max="8" width="11.140625" style="4" bestFit="1" customWidth="1"/>
    <col min="9" max="9" width="10.5703125" style="4" customWidth="1"/>
    <col min="10" max="16384" width="9.140625" style="4"/>
  </cols>
  <sheetData>
    <row r="1" spans="1:11" ht="21">
      <c r="A1" s="24" t="s">
        <v>0</v>
      </c>
      <c r="B1" s="24"/>
      <c r="C1" s="24"/>
      <c r="D1" s="25"/>
      <c r="E1" s="26"/>
      <c r="F1" s="26"/>
      <c r="G1" s="26"/>
      <c r="H1" s="26"/>
      <c r="I1" s="26"/>
      <c r="J1" s="26"/>
      <c r="K1" s="3"/>
    </row>
    <row r="2" spans="1:11">
      <c r="A2" s="26"/>
      <c r="B2" s="26"/>
      <c r="C2" s="26"/>
      <c r="D2" s="25"/>
      <c r="E2" s="26"/>
      <c r="F2" s="26"/>
      <c r="G2" s="26"/>
      <c r="H2" s="26"/>
      <c r="I2" s="26"/>
      <c r="J2" s="26"/>
      <c r="K2" s="3"/>
    </row>
    <row r="3" spans="1:11">
      <c r="A3" s="26" t="s">
        <v>1</v>
      </c>
      <c r="B3" s="26"/>
      <c r="C3" s="26"/>
      <c r="D3" s="26"/>
      <c r="E3" s="26"/>
      <c r="F3" s="26"/>
      <c r="G3" s="26"/>
      <c r="H3" s="26"/>
      <c r="I3" s="26"/>
      <c r="J3" s="26"/>
      <c r="K3" s="3"/>
    </row>
    <row r="4" spans="1:11">
      <c r="A4" s="26"/>
      <c r="B4" s="26"/>
      <c r="C4" s="26"/>
      <c r="D4" s="25"/>
      <c r="E4" s="26"/>
      <c r="F4" s="26"/>
      <c r="G4" s="26"/>
      <c r="H4" s="26"/>
      <c r="I4" s="26"/>
      <c r="J4" s="26"/>
      <c r="K4" s="3"/>
    </row>
    <row r="5" spans="1:11">
      <c r="A5" s="229" t="s">
        <v>2</v>
      </c>
      <c r="B5" s="229"/>
      <c r="C5" s="229"/>
      <c r="D5" s="229"/>
      <c r="E5" s="229"/>
      <c r="F5" s="229"/>
      <c r="G5" s="26"/>
      <c r="H5" s="26"/>
      <c r="I5" s="26"/>
      <c r="J5" s="26"/>
      <c r="K5" s="3"/>
    </row>
    <row r="6" spans="1:11">
      <c r="A6" s="229" t="s">
        <v>3</v>
      </c>
      <c r="B6" s="229"/>
      <c r="C6" s="229"/>
      <c r="D6" s="25"/>
      <c r="E6" s="26"/>
      <c r="F6" s="26"/>
      <c r="G6" s="26"/>
      <c r="H6" s="26"/>
      <c r="I6" s="26"/>
      <c r="J6" s="26"/>
      <c r="K6" s="3"/>
    </row>
    <row r="7" spans="1:11">
      <c r="A7" s="229" t="s">
        <v>4</v>
      </c>
      <c r="B7" s="229"/>
      <c r="C7" s="229"/>
      <c r="D7" s="229"/>
      <c r="E7" s="229"/>
      <c r="F7" s="26"/>
      <c r="G7" s="26"/>
      <c r="H7" s="26"/>
      <c r="I7" s="26"/>
      <c r="J7" s="26"/>
      <c r="K7" s="3"/>
    </row>
    <row r="8" spans="1:11">
      <c r="A8" s="26"/>
      <c r="B8" s="26"/>
      <c r="C8" s="26"/>
      <c r="D8" s="25"/>
      <c r="E8" s="26"/>
      <c r="F8" s="26"/>
      <c r="G8" s="26"/>
      <c r="H8" s="26"/>
      <c r="I8" s="26"/>
      <c r="J8" s="26"/>
      <c r="K8" s="3"/>
    </row>
    <row r="9" spans="1:11">
      <c r="A9" s="229" t="s">
        <v>5</v>
      </c>
      <c r="B9" s="229"/>
      <c r="C9" s="229"/>
      <c r="D9" s="229"/>
      <c r="E9" s="26"/>
      <c r="F9" s="26"/>
      <c r="G9" s="26"/>
      <c r="H9" s="26"/>
      <c r="I9" s="26"/>
      <c r="J9" s="26"/>
      <c r="K9" s="3"/>
    </row>
    <row r="10" spans="1:11" ht="15.75" thickBot="1">
      <c r="A10" s="26"/>
      <c r="B10" s="26"/>
      <c r="C10" s="26"/>
      <c r="D10" s="25"/>
      <c r="E10" s="26"/>
      <c r="F10" s="26"/>
      <c r="G10" s="26"/>
      <c r="H10" s="26"/>
      <c r="I10" s="26"/>
      <c r="J10" s="26"/>
      <c r="K10" s="3"/>
    </row>
    <row r="11" spans="1:11" ht="15.75" thickBot="1">
      <c r="A11" s="27" t="s">
        <v>6</v>
      </c>
      <c r="B11" s="28"/>
      <c r="C11" s="219" t="s">
        <v>7</v>
      </c>
      <c r="D11" s="220"/>
      <c r="E11" s="220"/>
      <c r="F11" s="221"/>
      <c r="G11" s="29" t="s">
        <v>8</v>
      </c>
      <c r="H11" s="1" t="s">
        <v>9</v>
      </c>
      <c r="I11" s="26"/>
      <c r="J11" s="26"/>
      <c r="K11" s="3"/>
    </row>
    <row r="12" spans="1:11">
      <c r="A12" s="26"/>
      <c r="B12" s="26"/>
      <c r="C12" s="26"/>
      <c r="D12" s="25"/>
      <c r="E12" s="26"/>
      <c r="F12" s="26"/>
      <c r="G12" s="26"/>
      <c r="H12" s="26"/>
      <c r="I12" s="26"/>
      <c r="J12" s="26"/>
      <c r="K12" s="3"/>
    </row>
    <row r="13" spans="1:11">
      <c r="A13" s="26"/>
      <c r="B13" s="26"/>
      <c r="C13" s="26"/>
      <c r="D13" s="25"/>
      <c r="E13" s="26"/>
      <c r="F13" s="26"/>
      <c r="G13" s="26"/>
      <c r="H13" s="26"/>
      <c r="I13" s="26"/>
      <c r="J13" s="26"/>
      <c r="K13" s="3"/>
    </row>
    <row r="14" spans="1:11" ht="16.5" thickBot="1">
      <c r="A14" s="30" t="s">
        <v>10</v>
      </c>
      <c r="B14" s="30"/>
      <c r="C14" s="30"/>
      <c r="D14" s="31"/>
      <c r="E14" s="30"/>
      <c r="F14" s="26"/>
      <c r="G14" s="26"/>
      <c r="H14" s="26"/>
      <c r="I14" s="26"/>
      <c r="J14" s="26"/>
      <c r="K14" s="3"/>
    </row>
    <row r="15" spans="1:11" ht="15.75" thickBot="1">
      <c r="A15" s="219" t="s">
        <v>11</v>
      </c>
      <c r="B15" s="220"/>
      <c r="C15" s="220"/>
      <c r="D15" s="220"/>
      <c r="E15" s="221"/>
      <c r="F15" s="219" t="s">
        <v>12</v>
      </c>
      <c r="G15" s="220"/>
      <c r="H15" s="220"/>
      <c r="I15" s="221"/>
      <c r="J15" s="26"/>
      <c r="K15" s="3"/>
    </row>
    <row r="16" spans="1:11">
      <c r="A16" s="27" t="s">
        <v>13</v>
      </c>
      <c r="B16" s="26"/>
      <c r="C16" s="26"/>
      <c r="D16" s="25"/>
      <c r="E16" s="26"/>
      <c r="F16" s="27" t="s">
        <v>14</v>
      </c>
      <c r="G16" s="26"/>
      <c r="H16" s="26"/>
      <c r="I16" s="26"/>
      <c r="J16" s="26"/>
      <c r="K16" s="3"/>
    </row>
    <row r="17" spans="1:11" ht="15.75" thickBot="1">
      <c r="A17" s="26"/>
      <c r="B17" s="26"/>
      <c r="C17" s="26"/>
      <c r="D17" s="25"/>
      <c r="E17" s="26"/>
      <c r="F17" s="26"/>
      <c r="G17" s="26"/>
      <c r="H17" s="26"/>
      <c r="I17" s="26"/>
      <c r="J17" s="26"/>
      <c r="K17" s="3"/>
    </row>
    <row r="18" spans="1:11" ht="15.75" thickBot="1">
      <c r="A18" s="219" t="s">
        <v>15</v>
      </c>
      <c r="B18" s="220"/>
      <c r="C18" s="220"/>
      <c r="D18" s="220"/>
      <c r="E18" s="220"/>
      <c r="F18" s="220"/>
      <c r="G18" s="220"/>
      <c r="H18" s="220"/>
      <c r="I18" s="221"/>
      <c r="J18" s="26"/>
      <c r="K18" s="3"/>
    </row>
    <row r="19" spans="1:11">
      <c r="A19" s="27" t="s">
        <v>16</v>
      </c>
      <c r="B19" s="32"/>
      <c r="C19" s="32"/>
      <c r="D19" s="33"/>
      <c r="E19" s="32"/>
      <c r="F19" s="32"/>
      <c r="G19" s="32"/>
      <c r="H19" s="32"/>
      <c r="I19" s="32"/>
      <c r="J19" s="26"/>
      <c r="K19" s="3"/>
    </row>
    <row r="20" spans="1:11" ht="15.75" thickBot="1">
      <c r="A20" s="26"/>
      <c r="B20" s="26"/>
      <c r="C20" s="26"/>
      <c r="D20" s="25"/>
      <c r="E20" s="26"/>
      <c r="F20" s="26"/>
      <c r="G20" s="26"/>
      <c r="H20" s="26"/>
      <c r="I20" s="26"/>
      <c r="J20" s="26"/>
      <c r="K20" s="3"/>
    </row>
    <row r="21" spans="1:11" ht="15.75" thickBot="1">
      <c r="A21" s="219" t="s">
        <v>17</v>
      </c>
      <c r="B21" s="220"/>
      <c r="C21" s="220"/>
      <c r="D21" s="221"/>
      <c r="E21" s="2" t="s">
        <v>18</v>
      </c>
      <c r="F21" s="227">
        <v>59405</v>
      </c>
      <c r="G21" s="228"/>
      <c r="H21" s="26"/>
      <c r="I21" s="26"/>
      <c r="J21" s="26"/>
      <c r="K21" s="3"/>
    </row>
    <row r="22" spans="1:11">
      <c r="A22" s="27" t="s">
        <v>19</v>
      </c>
      <c r="B22" s="26"/>
      <c r="C22" s="26"/>
      <c r="D22" s="25"/>
      <c r="E22" s="27" t="s">
        <v>20</v>
      </c>
      <c r="F22" s="27" t="s">
        <v>21</v>
      </c>
      <c r="G22" s="26"/>
      <c r="H22" s="26"/>
      <c r="I22" s="26"/>
      <c r="J22" s="26"/>
      <c r="K22" s="3"/>
    </row>
    <row r="23" spans="1:11" ht="15.75" thickBot="1">
      <c r="A23" s="27"/>
      <c r="B23" s="26"/>
      <c r="C23" s="26"/>
      <c r="D23" s="25"/>
      <c r="E23" s="26"/>
      <c r="F23" s="26"/>
      <c r="G23" s="26"/>
      <c r="H23" s="26"/>
      <c r="I23" s="26"/>
      <c r="J23" s="26"/>
      <c r="K23" s="3"/>
    </row>
    <row r="24" spans="1:11" ht="15.75" thickBot="1">
      <c r="A24" s="222" t="s">
        <v>22</v>
      </c>
      <c r="B24" s="223"/>
      <c r="C24" s="224"/>
      <c r="D24" s="1"/>
      <c r="E24" s="311" t="s">
        <v>23</v>
      </c>
      <c r="F24" s="312"/>
      <c r="G24" s="26"/>
      <c r="H24" s="26"/>
      <c r="I24" s="26"/>
      <c r="J24" s="26"/>
      <c r="K24" s="3"/>
    </row>
    <row r="25" spans="1:11">
      <c r="A25" s="27" t="s">
        <v>24</v>
      </c>
      <c r="B25" s="26"/>
      <c r="C25" s="26"/>
      <c r="D25" s="34" t="s">
        <v>25</v>
      </c>
      <c r="E25" s="34" t="s">
        <v>26</v>
      </c>
      <c r="F25" s="26"/>
      <c r="G25" s="26"/>
      <c r="H25" s="26"/>
      <c r="I25" s="26"/>
      <c r="J25" s="26"/>
      <c r="K25" s="3"/>
    </row>
    <row r="26" spans="1:11" ht="15.75" thickBot="1">
      <c r="A26" s="26"/>
      <c r="B26" s="26"/>
      <c r="C26" s="26"/>
      <c r="D26" s="25"/>
      <c r="E26" s="26"/>
      <c r="F26" s="26"/>
      <c r="G26" s="26"/>
      <c r="H26" s="26"/>
      <c r="I26" s="26"/>
      <c r="J26" s="26"/>
      <c r="K26" s="3"/>
    </row>
    <row r="27" spans="1:11" ht="15.75" thickBot="1">
      <c r="A27" s="219" t="s">
        <v>27</v>
      </c>
      <c r="B27" s="220"/>
      <c r="C27" s="220"/>
      <c r="D27" s="220"/>
      <c r="E27" s="220"/>
      <c r="F27" s="221"/>
      <c r="G27" s="26"/>
      <c r="H27" s="26"/>
      <c r="I27" s="26"/>
      <c r="J27" s="26"/>
      <c r="K27" s="3"/>
    </row>
    <row r="28" spans="1:11">
      <c r="A28" s="27" t="s">
        <v>28</v>
      </c>
      <c r="B28" s="27"/>
      <c r="C28" s="27"/>
      <c r="D28" s="34"/>
      <c r="E28" s="27"/>
      <c r="F28" s="27"/>
      <c r="G28" s="27"/>
      <c r="H28" s="27"/>
      <c r="I28" s="27"/>
      <c r="J28" s="27"/>
      <c r="K28" s="3"/>
    </row>
    <row r="29" spans="1:11">
      <c r="A29" s="26"/>
      <c r="B29" s="26"/>
      <c r="C29" s="26"/>
      <c r="D29" s="25"/>
      <c r="E29" s="26"/>
      <c r="F29" s="26"/>
      <c r="G29" s="26"/>
      <c r="H29" s="26"/>
      <c r="I29" s="26"/>
      <c r="J29" s="26"/>
      <c r="K29" s="3"/>
    </row>
    <row r="30" spans="1:11" ht="16.5" thickBot="1">
      <c r="A30" s="30" t="s">
        <v>29</v>
      </c>
      <c r="B30" s="30"/>
      <c r="C30" s="26"/>
      <c r="D30" s="25"/>
      <c r="E30" s="26"/>
      <c r="F30" s="26"/>
      <c r="G30" s="26"/>
      <c r="H30" s="26"/>
      <c r="I30" s="26"/>
      <c r="J30" s="26"/>
      <c r="K30" s="3"/>
    </row>
    <row r="31" spans="1:11" ht="15.75" thickBot="1">
      <c r="A31" s="219" t="s">
        <v>30</v>
      </c>
      <c r="B31" s="220"/>
      <c r="C31" s="220"/>
      <c r="D31" s="220"/>
      <c r="E31" s="221"/>
      <c r="F31" s="219" t="s">
        <v>31</v>
      </c>
      <c r="G31" s="220"/>
      <c r="H31" s="220"/>
      <c r="I31" s="221"/>
      <c r="J31" s="26"/>
      <c r="K31" s="3"/>
    </row>
    <row r="32" spans="1:11">
      <c r="A32" s="27" t="s">
        <v>13</v>
      </c>
      <c r="B32" s="26"/>
      <c r="C32" s="26"/>
      <c r="D32" s="25"/>
      <c r="E32" s="26"/>
      <c r="F32" s="27" t="s">
        <v>14</v>
      </c>
      <c r="G32" s="26"/>
      <c r="H32" s="26"/>
      <c r="I32" s="26"/>
      <c r="J32" s="26"/>
      <c r="K32" s="3"/>
    </row>
    <row r="33" spans="1:11" ht="15.75" thickBot="1">
      <c r="A33" s="26"/>
      <c r="B33" s="26"/>
      <c r="C33" s="26"/>
      <c r="D33" s="25"/>
      <c r="E33" s="26"/>
      <c r="F33" s="26"/>
      <c r="G33" s="26"/>
      <c r="H33" s="26"/>
      <c r="I33" s="26"/>
      <c r="J33" s="26"/>
      <c r="K33" s="3"/>
    </row>
    <row r="34" spans="1:11" ht="15.75" thickBot="1">
      <c r="A34" s="219" t="s">
        <v>15</v>
      </c>
      <c r="B34" s="220"/>
      <c r="C34" s="220"/>
      <c r="D34" s="220"/>
      <c r="E34" s="220"/>
      <c r="F34" s="220"/>
      <c r="G34" s="220"/>
      <c r="H34" s="220"/>
      <c r="I34" s="221"/>
      <c r="J34" s="26"/>
      <c r="K34" s="3"/>
    </row>
    <row r="35" spans="1:11">
      <c r="A35" s="27" t="s">
        <v>16</v>
      </c>
      <c r="B35" s="32"/>
      <c r="C35" s="32"/>
      <c r="D35" s="33"/>
      <c r="E35" s="32"/>
      <c r="F35" s="32"/>
      <c r="G35" s="32"/>
      <c r="H35" s="32"/>
      <c r="I35" s="32"/>
      <c r="J35" s="26"/>
      <c r="K35" s="3"/>
    </row>
    <row r="36" spans="1:11" ht="15.75" thickBot="1">
      <c r="A36" s="26"/>
      <c r="B36" s="26"/>
      <c r="C36" s="26"/>
      <c r="D36" s="25"/>
      <c r="E36" s="26"/>
      <c r="F36" s="26"/>
      <c r="G36" s="26"/>
      <c r="H36" s="26"/>
      <c r="I36" s="26"/>
      <c r="J36" s="26"/>
      <c r="K36" s="3"/>
    </row>
    <row r="37" spans="1:11" ht="15.75" thickBot="1">
      <c r="A37" s="219" t="s">
        <v>17</v>
      </c>
      <c r="B37" s="220"/>
      <c r="C37" s="220"/>
      <c r="D37" s="221"/>
      <c r="E37" s="2" t="s">
        <v>18</v>
      </c>
      <c r="F37" s="227">
        <v>59405</v>
      </c>
      <c r="G37" s="228"/>
      <c r="H37" s="26"/>
      <c r="I37" s="26"/>
      <c r="J37" s="26"/>
      <c r="K37" s="3"/>
    </row>
    <row r="38" spans="1:11">
      <c r="A38" s="27" t="s">
        <v>19</v>
      </c>
      <c r="B38" s="26"/>
      <c r="C38" s="26"/>
      <c r="D38" s="25"/>
      <c r="E38" s="27" t="s">
        <v>20</v>
      </c>
      <c r="F38" s="27" t="s">
        <v>21</v>
      </c>
      <c r="G38" s="26"/>
      <c r="H38" s="26"/>
      <c r="I38" s="26"/>
      <c r="J38" s="26"/>
      <c r="K38" s="3"/>
    </row>
    <row r="39" spans="1:11" ht="15.75" thickBot="1">
      <c r="A39" s="27"/>
      <c r="B39" s="26"/>
      <c r="C39" s="26"/>
      <c r="D39" s="25"/>
      <c r="E39" s="26"/>
      <c r="F39" s="26"/>
      <c r="G39" s="26"/>
      <c r="H39" s="26"/>
      <c r="I39" s="26"/>
      <c r="J39" s="26"/>
      <c r="K39" s="3"/>
    </row>
    <row r="40" spans="1:11" ht="15.75" thickBot="1">
      <c r="A40" s="222" t="s">
        <v>32</v>
      </c>
      <c r="B40" s="223"/>
      <c r="C40" s="224"/>
      <c r="D40" s="1"/>
      <c r="E40" s="311"/>
      <c r="F40" s="312"/>
      <c r="G40" s="26"/>
      <c r="H40" s="26"/>
      <c r="I40" s="26"/>
      <c r="J40" s="26"/>
      <c r="K40" s="3"/>
    </row>
    <row r="41" spans="1:11">
      <c r="A41" s="27" t="s">
        <v>24</v>
      </c>
      <c r="B41" s="26"/>
      <c r="C41" s="26"/>
      <c r="D41" s="34" t="s">
        <v>25</v>
      </c>
      <c r="E41" s="27" t="s">
        <v>26</v>
      </c>
      <c r="F41" s="26"/>
      <c r="G41" s="26"/>
      <c r="H41" s="26"/>
      <c r="I41" s="26"/>
      <c r="J41" s="26"/>
      <c r="K41" s="3"/>
    </row>
    <row r="42" spans="1:11" ht="15.75" thickBot="1">
      <c r="A42" s="26"/>
      <c r="B42" s="26"/>
      <c r="C42" s="26"/>
      <c r="D42" s="25"/>
      <c r="E42" s="26"/>
      <c r="F42" s="26"/>
      <c r="G42" s="26"/>
      <c r="H42" s="26"/>
      <c r="I42" s="26"/>
      <c r="J42" s="26"/>
      <c r="K42" s="3"/>
    </row>
    <row r="43" spans="1:11" ht="15.75" thickBot="1">
      <c r="A43" s="219" t="s">
        <v>33</v>
      </c>
      <c r="B43" s="220"/>
      <c r="C43" s="220"/>
      <c r="D43" s="220"/>
      <c r="E43" s="220"/>
      <c r="F43" s="221"/>
      <c r="G43" s="26"/>
      <c r="H43" s="26"/>
      <c r="I43" s="26"/>
      <c r="J43" s="26"/>
      <c r="K43" s="3"/>
    </row>
    <row r="44" spans="1:11">
      <c r="A44" s="27" t="s">
        <v>28</v>
      </c>
      <c r="B44" s="27"/>
      <c r="C44" s="27"/>
      <c r="D44" s="34"/>
      <c r="E44" s="27"/>
      <c r="F44" s="27"/>
      <c r="G44" s="27"/>
      <c r="H44" s="27"/>
      <c r="I44" s="27"/>
      <c r="J44" s="27"/>
      <c r="K44" s="3"/>
    </row>
    <row r="45" spans="1:11">
      <c r="A45" s="27"/>
      <c r="B45" s="27"/>
      <c r="C45" s="27"/>
      <c r="D45" s="34"/>
      <c r="E45" s="27"/>
      <c r="F45" s="27"/>
      <c r="G45" s="27"/>
      <c r="H45" s="27"/>
      <c r="I45" s="27"/>
      <c r="J45" s="27"/>
      <c r="K45" s="3"/>
    </row>
    <row r="46" spans="1:11" ht="15.75" customHeight="1">
      <c r="A46" s="226" t="s">
        <v>34</v>
      </c>
      <c r="B46" s="226"/>
      <c r="C46" s="226"/>
      <c r="D46" s="226"/>
      <c r="E46" s="226"/>
      <c r="F46" s="226"/>
      <c r="G46" s="226"/>
      <c r="H46" s="226"/>
      <c r="I46" s="226"/>
      <c r="J46" s="26"/>
      <c r="K46" s="3"/>
    </row>
    <row r="47" spans="1:11" ht="15.75" thickBot="1">
      <c r="A47" s="26"/>
      <c r="B47" s="26"/>
      <c r="C47" s="26"/>
      <c r="D47" s="25"/>
      <c r="E47" s="26"/>
      <c r="F47" s="26"/>
      <c r="G47" s="26"/>
      <c r="H47" s="26"/>
      <c r="I47" s="26"/>
      <c r="J47" s="26"/>
      <c r="K47" s="3"/>
    </row>
    <row r="48" spans="1:11" ht="15.75" thickBot="1">
      <c r="A48" s="219"/>
      <c r="B48" s="220"/>
      <c r="C48" s="220"/>
      <c r="D48" s="220"/>
      <c r="E48" s="221"/>
      <c r="F48" s="219"/>
      <c r="G48" s="220"/>
      <c r="H48" s="220"/>
      <c r="I48" s="221"/>
      <c r="J48" s="26"/>
      <c r="K48" s="3"/>
    </row>
    <row r="49" spans="1:11">
      <c r="A49" s="27" t="s">
        <v>13</v>
      </c>
      <c r="B49" s="26"/>
      <c r="C49" s="26"/>
      <c r="D49" s="25"/>
      <c r="E49" s="26"/>
      <c r="F49" s="27" t="s">
        <v>14</v>
      </c>
      <c r="G49" s="26"/>
      <c r="H49" s="26"/>
      <c r="I49" s="26"/>
      <c r="J49" s="26"/>
      <c r="K49" s="3"/>
    </row>
    <row r="50" spans="1:11" ht="15.75" thickBot="1">
      <c r="A50" s="27"/>
      <c r="B50" s="26"/>
      <c r="C50" s="26"/>
      <c r="D50" s="25"/>
      <c r="E50" s="26"/>
      <c r="F50" s="27"/>
      <c r="G50" s="26"/>
      <c r="H50" s="26"/>
      <c r="I50" s="26"/>
      <c r="J50" s="26"/>
      <c r="K50" s="3"/>
    </row>
    <row r="51" spans="1:11" ht="15.75" thickBot="1">
      <c r="A51" s="222"/>
      <c r="B51" s="223"/>
      <c r="C51" s="224"/>
      <c r="D51" s="1"/>
      <c r="E51" s="311"/>
      <c r="F51" s="312"/>
      <c r="G51" s="26"/>
      <c r="H51" s="26"/>
      <c r="I51" s="26"/>
      <c r="J51" s="26"/>
      <c r="K51" s="3"/>
    </row>
    <row r="52" spans="1:11">
      <c r="A52" s="27" t="s">
        <v>24</v>
      </c>
      <c r="B52" s="26"/>
      <c r="C52" s="26"/>
      <c r="D52" s="34" t="s">
        <v>25</v>
      </c>
      <c r="E52" s="27" t="s">
        <v>26</v>
      </c>
      <c r="F52" s="26"/>
      <c r="G52" s="26"/>
      <c r="H52" s="26"/>
      <c r="I52" s="26"/>
      <c r="J52" s="26"/>
      <c r="K52" s="3"/>
    </row>
    <row r="53" spans="1:11" ht="15.75" thickBot="1">
      <c r="A53" s="26"/>
      <c r="B53" s="26"/>
      <c r="C53" s="26"/>
      <c r="D53" s="25"/>
      <c r="E53" s="26"/>
      <c r="F53" s="26"/>
      <c r="G53" s="26"/>
      <c r="H53" s="26"/>
      <c r="I53" s="26"/>
      <c r="J53" s="26"/>
      <c r="K53" s="3"/>
    </row>
    <row r="54" spans="1:11" ht="15.75" thickBot="1">
      <c r="A54" s="219"/>
      <c r="B54" s="220"/>
      <c r="C54" s="220"/>
      <c r="D54" s="220"/>
      <c r="E54" s="220"/>
      <c r="F54" s="221"/>
      <c r="G54" s="26"/>
      <c r="H54" s="26"/>
      <c r="I54" s="26"/>
      <c r="J54" s="26"/>
      <c r="K54" s="3"/>
    </row>
    <row r="55" spans="1:11">
      <c r="A55" s="27" t="s">
        <v>28</v>
      </c>
      <c r="B55" s="27"/>
      <c r="C55" s="27"/>
      <c r="D55" s="34"/>
      <c r="E55" s="27"/>
      <c r="F55" s="27"/>
      <c r="G55" s="27"/>
      <c r="H55" s="27"/>
      <c r="I55" s="27"/>
      <c r="J55" s="27"/>
      <c r="K55" s="3"/>
    </row>
    <row r="56" spans="1:11">
      <c r="A56" s="26"/>
      <c r="B56" s="26"/>
      <c r="C56" s="26"/>
      <c r="D56" s="25"/>
      <c r="E56" s="26"/>
      <c r="F56" s="26"/>
      <c r="G56" s="26"/>
      <c r="H56" s="26"/>
      <c r="I56" s="26"/>
      <c r="J56" s="26"/>
      <c r="K56" s="3"/>
    </row>
    <row r="57" spans="1:11" ht="15" customHeight="1">
      <c r="A57" s="225" t="s">
        <v>35</v>
      </c>
      <c r="B57" s="225"/>
      <c r="C57" s="225"/>
      <c r="D57" s="225"/>
      <c r="E57" s="225"/>
      <c r="F57" s="225"/>
      <c r="G57" s="225"/>
      <c r="H57" s="225"/>
      <c r="I57" s="225"/>
      <c r="J57" s="225"/>
      <c r="K57" s="3"/>
    </row>
    <row r="58" spans="1:11">
      <c r="A58" s="225"/>
      <c r="B58" s="225"/>
      <c r="C58" s="225"/>
      <c r="D58" s="225"/>
      <c r="E58" s="225"/>
      <c r="F58" s="225"/>
      <c r="G58" s="225"/>
      <c r="H58" s="225"/>
      <c r="I58" s="225"/>
      <c r="J58" s="225"/>
      <c r="K58" s="3"/>
    </row>
    <row r="59" spans="1:11" ht="15.75" thickBot="1">
      <c r="A59" s="26"/>
      <c r="B59" s="27" t="s">
        <v>36</v>
      </c>
      <c r="C59" s="25"/>
      <c r="D59" s="25"/>
      <c r="E59" s="26"/>
      <c r="F59" s="27"/>
      <c r="G59" s="27" t="s">
        <v>37</v>
      </c>
      <c r="H59" s="26"/>
      <c r="I59" s="26"/>
      <c r="J59" s="27"/>
      <c r="K59" s="3"/>
    </row>
    <row r="60" spans="1:11" ht="15.75" thickBot="1">
      <c r="A60" s="35">
        <v>1</v>
      </c>
      <c r="B60" s="219" t="s">
        <v>38</v>
      </c>
      <c r="C60" s="220"/>
      <c r="D60" s="220"/>
      <c r="E60" s="220"/>
      <c r="F60" s="221"/>
      <c r="G60" s="219" t="s">
        <v>39</v>
      </c>
      <c r="H60" s="220"/>
      <c r="I60" s="220"/>
      <c r="J60" s="221"/>
      <c r="K60" s="3"/>
    </row>
    <row r="61" spans="1:11" ht="15.75" thickBot="1">
      <c r="A61" s="35">
        <v>2</v>
      </c>
      <c r="B61" s="219" t="s">
        <v>40</v>
      </c>
      <c r="C61" s="220"/>
      <c r="D61" s="220"/>
      <c r="E61" s="220"/>
      <c r="F61" s="221"/>
      <c r="G61" s="219" t="s">
        <v>41</v>
      </c>
      <c r="H61" s="220"/>
      <c r="I61" s="220"/>
      <c r="J61" s="221"/>
      <c r="K61" s="3"/>
    </row>
    <row r="62" spans="1:11" ht="15.75" thickBot="1">
      <c r="A62" s="35">
        <v>3</v>
      </c>
      <c r="B62" s="219"/>
      <c r="C62" s="220"/>
      <c r="D62" s="220"/>
      <c r="E62" s="220"/>
      <c r="F62" s="221"/>
      <c r="G62" s="219"/>
      <c r="H62" s="220"/>
      <c r="I62" s="220"/>
      <c r="J62" s="221"/>
      <c r="K62" s="3"/>
    </row>
    <row r="63" spans="1:11" ht="15.75" thickBot="1">
      <c r="A63" s="35">
        <v>4</v>
      </c>
      <c r="B63" s="219"/>
      <c r="C63" s="220"/>
      <c r="D63" s="220"/>
      <c r="E63" s="220"/>
      <c r="F63" s="221"/>
      <c r="G63" s="219"/>
      <c r="H63" s="220"/>
      <c r="I63" s="220"/>
      <c r="J63" s="221"/>
      <c r="K63" s="3"/>
    </row>
    <row r="64" spans="1:11" ht="15.75" thickBot="1">
      <c r="A64" s="35">
        <v>5</v>
      </c>
      <c r="B64" s="219"/>
      <c r="C64" s="220"/>
      <c r="D64" s="220"/>
      <c r="E64" s="220"/>
      <c r="F64" s="221"/>
      <c r="G64" s="219"/>
      <c r="H64" s="220"/>
      <c r="I64" s="220"/>
      <c r="J64" s="221"/>
      <c r="K64" s="3"/>
    </row>
    <row r="65" spans="1:11" ht="15.75" thickBot="1">
      <c r="A65" s="35">
        <v>6</v>
      </c>
      <c r="B65" s="219"/>
      <c r="C65" s="220"/>
      <c r="D65" s="220"/>
      <c r="E65" s="220"/>
      <c r="F65" s="221"/>
      <c r="G65" s="219"/>
      <c r="H65" s="220"/>
      <c r="I65" s="220"/>
      <c r="J65" s="221"/>
      <c r="K65" s="3"/>
    </row>
    <row r="66" spans="1:11" ht="15.75" thickBot="1">
      <c r="A66" s="35">
        <v>7</v>
      </c>
      <c r="B66" s="219"/>
      <c r="C66" s="220"/>
      <c r="D66" s="220"/>
      <c r="E66" s="220"/>
      <c r="F66" s="221"/>
      <c r="G66" s="219"/>
      <c r="H66" s="220"/>
      <c r="I66" s="220"/>
      <c r="J66" s="221"/>
      <c r="K66" s="3"/>
    </row>
    <row r="67" spans="1:11" ht="15.75" thickBot="1">
      <c r="A67" s="35">
        <v>8</v>
      </c>
      <c r="B67" s="219"/>
      <c r="C67" s="220"/>
      <c r="D67" s="220"/>
      <c r="E67" s="220"/>
      <c r="F67" s="221"/>
      <c r="G67" s="219"/>
      <c r="H67" s="220"/>
      <c r="I67" s="220"/>
      <c r="J67" s="221"/>
      <c r="K67" s="3"/>
    </row>
    <row r="68" spans="1:11">
      <c r="A68" s="26"/>
      <c r="B68" s="26"/>
      <c r="C68" s="26"/>
      <c r="D68" s="25"/>
      <c r="E68" s="26"/>
      <c r="F68" s="26"/>
      <c r="G68" s="26"/>
      <c r="H68" s="26"/>
      <c r="I68" s="26"/>
      <c r="J68" s="26"/>
      <c r="K68" s="3"/>
    </row>
    <row r="69" spans="1:11">
      <c r="A69" s="26"/>
      <c r="B69" s="26"/>
      <c r="C69" s="26"/>
      <c r="D69" s="25"/>
      <c r="E69" s="26"/>
      <c r="F69" s="26"/>
      <c r="G69" s="26"/>
      <c r="H69" s="26"/>
      <c r="I69" s="26"/>
      <c r="J69" s="26"/>
      <c r="K69" s="3"/>
    </row>
    <row r="70" spans="1:11">
      <c r="A70" s="26"/>
      <c r="B70" s="26"/>
      <c r="C70" s="26"/>
      <c r="D70" s="25"/>
      <c r="E70" s="26"/>
      <c r="F70" s="26"/>
      <c r="G70" s="26"/>
      <c r="H70" s="26"/>
      <c r="I70" s="26"/>
      <c r="J70" s="26"/>
      <c r="K70" s="3"/>
    </row>
  </sheetData>
  <sheetProtection algorithmName="SHA-512" hashValue="WaMV8FZqXlNpOk4RBOVH1Uzlb4OW7r0GXnXvvJ2XgGjquz6G0HVXQYLJjJ3mo6IEX2AXKIn7bfwEXhSGiPpPGw==" saltValue="QkgS+GON4Pp744e03WlFDA==" spinCount="100000" sheet="1" objects="1" scenarios="1" selectLockedCells="1"/>
  <mergeCells count="44">
    <mergeCell ref="A15:E15"/>
    <mergeCell ref="F15:I15"/>
    <mergeCell ref="A5:F5"/>
    <mergeCell ref="A6:C6"/>
    <mergeCell ref="A7:E7"/>
    <mergeCell ref="A9:D9"/>
    <mergeCell ref="C11:F11"/>
    <mergeCell ref="A46:I46"/>
    <mergeCell ref="A18:I18"/>
    <mergeCell ref="A21:D21"/>
    <mergeCell ref="F21:G21"/>
    <mergeCell ref="E24:F24"/>
    <mergeCell ref="A27:F27"/>
    <mergeCell ref="A31:E31"/>
    <mergeCell ref="F31:I31"/>
    <mergeCell ref="A34:I34"/>
    <mergeCell ref="A37:D37"/>
    <mergeCell ref="F37:G37"/>
    <mergeCell ref="E40:F40"/>
    <mergeCell ref="A43:F43"/>
    <mergeCell ref="B63:F63"/>
    <mergeCell ref="G63:J63"/>
    <mergeCell ref="A48:E48"/>
    <mergeCell ref="F48:I48"/>
    <mergeCell ref="E51:F51"/>
    <mergeCell ref="A54:F54"/>
    <mergeCell ref="B60:F60"/>
    <mergeCell ref="G60:J60"/>
    <mergeCell ref="B67:F67"/>
    <mergeCell ref="G67:J67"/>
    <mergeCell ref="A24:C24"/>
    <mergeCell ref="A40:C40"/>
    <mergeCell ref="A51:C51"/>
    <mergeCell ref="A57:J58"/>
    <mergeCell ref="B64:F64"/>
    <mergeCell ref="G64:J64"/>
    <mergeCell ref="B65:F65"/>
    <mergeCell ref="G65:J65"/>
    <mergeCell ref="B66:F66"/>
    <mergeCell ref="G66:J66"/>
    <mergeCell ref="B61:F61"/>
    <mergeCell ref="G61:J61"/>
    <mergeCell ref="B62:F62"/>
    <mergeCell ref="G62:J62"/>
  </mergeCells>
  <pageMargins left="0.7" right="0.7" top="0.75" bottom="0.75" header="0.3" footer="0.3"/>
  <pageSetup scale="93" orientation="portrait" r:id="rId1"/>
  <rowBreaks count="1" manualBreakCount="1">
    <brk id="45"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D24517-A6DA-473F-B3F2-3DFA5F7D337A}">
          <x14:formula1>
            <xm:f>List!$F$3:$F$17</xm:f>
          </x14:formula1>
          <xm:sqref>C11:F11</xm:sqref>
        </x14:dataValidation>
        <x14:dataValidation type="list" allowBlank="1" showInputMessage="1" showErrorMessage="1" xr:uid="{7893B1A7-070E-4BC6-AD27-476B6BDD1D56}">
          <x14:formula1>
            <xm:f>List!$L$3:$L$7</xm:f>
          </x14:formula1>
          <xm:sqref>H11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6EAD-520F-4374-AA66-EEF8D843F7DE}">
  <sheetPr>
    <pageSetUpPr fitToPage="1"/>
  </sheetPr>
  <dimension ref="A1:K420"/>
  <sheetViews>
    <sheetView topLeftCell="A321" zoomScaleNormal="100" workbookViewId="0">
      <selection activeCell="A302" sqref="A302:J311"/>
    </sheetView>
  </sheetViews>
  <sheetFormatPr defaultColWidth="9.140625" defaultRowHeight="15"/>
  <cols>
    <col min="1" max="2" width="9.140625" style="4"/>
    <col min="3" max="3" width="9.5703125" style="4" customWidth="1"/>
    <col min="4" max="4" width="10.42578125" style="4" customWidth="1"/>
    <col min="5" max="5" width="5.85546875" style="4" customWidth="1"/>
    <col min="6" max="7" width="9.140625" style="4"/>
    <col min="8" max="8" width="9.7109375" style="4" customWidth="1"/>
    <col min="9" max="9" width="10.5703125" style="4" customWidth="1"/>
    <col min="10" max="16384" width="9.140625" style="4"/>
  </cols>
  <sheetData>
    <row r="1" spans="1:11" ht="18.75">
      <c r="A1" s="280" t="s">
        <v>42</v>
      </c>
      <c r="B1" s="280"/>
      <c r="C1" s="280"/>
      <c r="D1" s="280"/>
      <c r="E1" s="280"/>
      <c r="F1" s="280"/>
      <c r="G1" s="280"/>
      <c r="H1" s="280"/>
      <c r="I1" s="280"/>
      <c r="J1" s="280"/>
    </row>
    <row r="2" spans="1:11" ht="15.75" thickBot="1">
      <c r="A2" s="269"/>
      <c r="B2" s="270"/>
      <c r="C2" s="270"/>
      <c r="D2" s="270"/>
      <c r="E2" s="270"/>
      <c r="F2" s="270"/>
      <c r="G2" s="270"/>
      <c r="H2" s="270"/>
      <c r="I2" s="270"/>
      <c r="J2" s="271"/>
    </row>
    <row r="3" spans="1:11" ht="16.5" thickBot="1">
      <c r="A3" s="272" t="s">
        <v>43</v>
      </c>
      <c r="B3" s="273"/>
      <c r="C3" s="274" t="s">
        <v>44</v>
      </c>
      <c r="D3" s="275"/>
      <c r="E3" s="275"/>
      <c r="F3" s="275"/>
      <c r="G3" s="275"/>
      <c r="H3" s="275"/>
      <c r="I3" s="275"/>
      <c r="J3" s="276"/>
      <c r="K3" s="3"/>
    </row>
    <row r="4" spans="1:11" ht="15.75" thickBot="1">
      <c r="A4" s="277"/>
      <c r="B4" s="278"/>
      <c r="C4" s="278"/>
      <c r="D4" s="278"/>
      <c r="E4" s="278"/>
      <c r="F4" s="278"/>
      <c r="G4" s="278"/>
      <c r="H4" s="278"/>
      <c r="I4" s="278"/>
      <c r="J4" s="279"/>
    </row>
    <row r="5" spans="1:11" ht="15.75" thickBot="1">
      <c r="A5" s="263" t="s">
        <v>45</v>
      </c>
      <c r="B5" s="264"/>
      <c r="C5" s="265"/>
      <c r="D5" s="2" t="s">
        <v>46</v>
      </c>
      <c r="E5" s="5"/>
      <c r="F5" s="266" t="s">
        <v>47</v>
      </c>
      <c r="G5" s="266"/>
      <c r="H5" s="267"/>
      <c r="I5" s="2" t="s">
        <v>48</v>
      </c>
      <c r="J5" s="6"/>
    </row>
    <row r="6" spans="1:11">
      <c r="A6" s="260"/>
      <c r="B6" s="261"/>
      <c r="C6" s="261"/>
      <c r="D6" s="261"/>
      <c r="E6" s="261"/>
      <c r="F6" s="261"/>
      <c r="G6" s="261"/>
      <c r="H6" s="261"/>
      <c r="I6" s="261"/>
      <c r="J6" s="262"/>
    </row>
    <row r="7" spans="1:11" ht="16.5" thickBot="1">
      <c r="A7" s="257" t="s">
        <v>49</v>
      </c>
      <c r="B7" s="258"/>
      <c r="C7" s="258"/>
      <c r="D7" s="258"/>
      <c r="E7" s="258"/>
      <c r="F7" s="258"/>
      <c r="G7" s="258"/>
      <c r="H7" s="258"/>
      <c r="I7" s="258"/>
      <c r="J7" s="259"/>
    </row>
    <row r="8" spans="1:11">
      <c r="A8" s="210" t="s">
        <v>50</v>
      </c>
      <c r="B8" s="246"/>
      <c r="C8" s="246"/>
      <c r="D8" s="246"/>
      <c r="E8" s="246"/>
      <c r="F8" s="246"/>
      <c r="G8" s="246"/>
      <c r="H8" s="246"/>
      <c r="I8" s="246"/>
      <c r="J8" s="247"/>
      <c r="K8" s="3"/>
    </row>
    <row r="9" spans="1:11">
      <c r="A9" s="254"/>
      <c r="B9" s="255"/>
      <c r="C9" s="255"/>
      <c r="D9" s="255"/>
      <c r="E9" s="255"/>
      <c r="F9" s="255"/>
      <c r="G9" s="255"/>
      <c r="H9" s="255"/>
      <c r="I9" s="255"/>
      <c r="J9" s="256"/>
      <c r="K9" s="3"/>
    </row>
    <row r="10" spans="1:11">
      <c r="A10" s="254"/>
      <c r="B10" s="255"/>
      <c r="C10" s="255"/>
      <c r="D10" s="255"/>
      <c r="E10" s="255"/>
      <c r="F10" s="255"/>
      <c r="G10" s="255"/>
      <c r="H10" s="255"/>
      <c r="I10" s="255"/>
      <c r="J10" s="256"/>
      <c r="K10" s="3"/>
    </row>
    <row r="11" spans="1:11">
      <c r="A11" s="254"/>
      <c r="B11" s="255"/>
      <c r="C11" s="255"/>
      <c r="D11" s="255"/>
      <c r="E11" s="255"/>
      <c r="F11" s="255"/>
      <c r="G11" s="255"/>
      <c r="H11" s="255"/>
      <c r="I11" s="255"/>
      <c r="J11" s="256"/>
      <c r="K11" s="3"/>
    </row>
    <row r="12" spans="1:11">
      <c r="A12" s="254"/>
      <c r="B12" s="255"/>
      <c r="C12" s="255"/>
      <c r="D12" s="255"/>
      <c r="E12" s="255"/>
      <c r="F12" s="255"/>
      <c r="G12" s="255"/>
      <c r="H12" s="255"/>
      <c r="I12" s="255"/>
      <c r="J12" s="256"/>
      <c r="K12" s="3"/>
    </row>
    <row r="13" spans="1:11">
      <c r="A13" s="248"/>
      <c r="B13" s="249"/>
      <c r="C13" s="249"/>
      <c r="D13" s="249"/>
      <c r="E13" s="249"/>
      <c r="F13" s="249"/>
      <c r="G13" s="249"/>
      <c r="H13" s="249"/>
      <c r="I13" s="249"/>
      <c r="J13" s="250"/>
      <c r="K13" s="3"/>
    </row>
    <row r="14" spans="1:11">
      <c r="A14" s="248"/>
      <c r="B14" s="249"/>
      <c r="C14" s="249"/>
      <c r="D14" s="249"/>
      <c r="E14" s="249"/>
      <c r="F14" s="249"/>
      <c r="G14" s="249"/>
      <c r="H14" s="249"/>
      <c r="I14" s="249"/>
      <c r="J14" s="250"/>
      <c r="K14" s="3"/>
    </row>
    <row r="15" spans="1:11">
      <c r="A15" s="248"/>
      <c r="B15" s="249"/>
      <c r="C15" s="249"/>
      <c r="D15" s="249"/>
      <c r="E15" s="249"/>
      <c r="F15" s="249"/>
      <c r="G15" s="249"/>
      <c r="H15" s="249"/>
      <c r="I15" s="249"/>
      <c r="J15" s="250"/>
      <c r="K15" s="3"/>
    </row>
    <row r="16" spans="1:11">
      <c r="A16" s="248"/>
      <c r="B16" s="249"/>
      <c r="C16" s="249"/>
      <c r="D16" s="249"/>
      <c r="E16" s="249"/>
      <c r="F16" s="249"/>
      <c r="G16" s="249"/>
      <c r="H16" s="249"/>
      <c r="I16" s="249"/>
      <c r="J16" s="250"/>
      <c r="K16" s="3"/>
    </row>
    <row r="17" spans="1:11" ht="15.75" thickBot="1">
      <c r="A17" s="251"/>
      <c r="B17" s="252"/>
      <c r="C17" s="252"/>
      <c r="D17" s="252"/>
      <c r="E17" s="252"/>
      <c r="F17" s="252"/>
      <c r="G17" s="252"/>
      <c r="H17" s="252"/>
      <c r="I17" s="252"/>
      <c r="J17" s="253"/>
      <c r="K17" s="3"/>
    </row>
    <row r="18" spans="1:11">
      <c r="A18" s="260"/>
      <c r="B18" s="261"/>
      <c r="C18" s="261"/>
      <c r="D18" s="261"/>
      <c r="E18" s="261"/>
      <c r="F18" s="261"/>
      <c r="G18" s="261"/>
      <c r="H18" s="261"/>
      <c r="I18" s="261"/>
      <c r="J18" s="262"/>
    </row>
    <row r="19" spans="1:11" ht="16.5" thickBot="1">
      <c r="A19" s="257" t="s">
        <v>51</v>
      </c>
      <c r="B19" s="258"/>
      <c r="C19" s="258"/>
      <c r="D19" s="258"/>
      <c r="E19" s="258"/>
      <c r="F19" s="258"/>
      <c r="G19" s="258"/>
      <c r="H19" s="258"/>
      <c r="I19" s="258"/>
      <c r="J19" s="259"/>
    </row>
    <row r="20" spans="1:11">
      <c r="A20" s="210" t="s">
        <v>52</v>
      </c>
      <c r="B20" s="246"/>
      <c r="C20" s="246"/>
      <c r="D20" s="246"/>
      <c r="E20" s="246"/>
      <c r="F20" s="246"/>
      <c r="G20" s="246"/>
      <c r="H20" s="246"/>
      <c r="I20" s="246"/>
      <c r="J20" s="247"/>
      <c r="K20" s="3"/>
    </row>
    <row r="21" spans="1:11">
      <c r="A21" s="254"/>
      <c r="B21" s="255"/>
      <c r="C21" s="255"/>
      <c r="D21" s="255"/>
      <c r="E21" s="255"/>
      <c r="F21" s="255"/>
      <c r="G21" s="255"/>
      <c r="H21" s="255"/>
      <c r="I21" s="255"/>
      <c r="J21" s="256"/>
      <c r="K21" s="3"/>
    </row>
    <row r="22" spans="1:11">
      <c r="A22" s="254"/>
      <c r="B22" s="255"/>
      <c r="C22" s="255"/>
      <c r="D22" s="255"/>
      <c r="E22" s="255"/>
      <c r="F22" s="255"/>
      <c r="G22" s="255"/>
      <c r="H22" s="255"/>
      <c r="I22" s="255"/>
      <c r="J22" s="256"/>
      <c r="K22" s="3"/>
    </row>
    <row r="23" spans="1:11">
      <c r="A23" s="248"/>
      <c r="B23" s="249"/>
      <c r="C23" s="249"/>
      <c r="D23" s="249"/>
      <c r="E23" s="249"/>
      <c r="F23" s="249"/>
      <c r="G23" s="249"/>
      <c r="H23" s="249"/>
      <c r="I23" s="249"/>
      <c r="J23" s="250"/>
      <c r="K23" s="3"/>
    </row>
    <row r="24" spans="1:11" ht="15.75" thickBot="1">
      <c r="A24" s="251"/>
      <c r="B24" s="252"/>
      <c r="C24" s="252"/>
      <c r="D24" s="252"/>
      <c r="E24" s="252"/>
      <c r="F24" s="252"/>
      <c r="G24" s="252"/>
      <c r="H24" s="252"/>
      <c r="I24" s="252"/>
      <c r="J24" s="253"/>
      <c r="K24" s="3"/>
    </row>
    <row r="25" spans="1:11">
      <c r="A25" s="260"/>
      <c r="B25" s="261"/>
      <c r="C25" s="261"/>
      <c r="D25" s="261"/>
      <c r="E25" s="261"/>
      <c r="F25" s="261"/>
      <c r="G25" s="261"/>
      <c r="H25" s="261"/>
      <c r="I25" s="261"/>
      <c r="J25" s="262"/>
    </row>
    <row r="26" spans="1:11" ht="16.5" thickBot="1">
      <c r="A26" s="257" t="s">
        <v>53</v>
      </c>
      <c r="B26" s="258"/>
      <c r="C26" s="258"/>
      <c r="D26" s="258"/>
      <c r="E26" s="258"/>
      <c r="F26" s="258"/>
      <c r="G26" s="258"/>
      <c r="H26" s="258"/>
      <c r="I26" s="258"/>
      <c r="J26" s="259"/>
    </row>
    <row r="27" spans="1:11" ht="15.75" customHeight="1">
      <c r="A27" s="210" t="s">
        <v>54</v>
      </c>
      <c r="B27" s="246"/>
      <c r="C27" s="246"/>
      <c r="D27" s="246"/>
      <c r="E27" s="246"/>
      <c r="F27" s="246"/>
      <c r="G27" s="246"/>
      <c r="H27" s="246"/>
      <c r="I27" s="246"/>
      <c r="J27" s="247"/>
      <c r="K27" s="3"/>
    </row>
    <row r="28" spans="1:11">
      <c r="A28" s="248"/>
      <c r="B28" s="249"/>
      <c r="C28" s="249"/>
      <c r="D28" s="249"/>
      <c r="E28" s="249"/>
      <c r="F28" s="249"/>
      <c r="G28" s="249"/>
      <c r="H28" s="249"/>
      <c r="I28" s="249"/>
      <c r="J28" s="250"/>
      <c r="K28" s="3"/>
    </row>
    <row r="29" spans="1:11">
      <c r="A29" s="248"/>
      <c r="B29" s="249"/>
      <c r="C29" s="249"/>
      <c r="D29" s="249"/>
      <c r="E29" s="249"/>
      <c r="F29" s="249"/>
      <c r="G29" s="249"/>
      <c r="H29" s="249"/>
      <c r="I29" s="249"/>
      <c r="J29" s="250"/>
      <c r="K29" s="3"/>
    </row>
    <row r="30" spans="1:11">
      <c r="A30" s="248"/>
      <c r="B30" s="249"/>
      <c r="C30" s="249"/>
      <c r="D30" s="249"/>
      <c r="E30" s="249"/>
      <c r="F30" s="249"/>
      <c r="G30" s="249"/>
      <c r="H30" s="249"/>
      <c r="I30" s="249"/>
      <c r="J30" s="250"/>
      <c r="K30" s="3"/>
    </row>
    <row r="31" spans="1:11">
      <c r="A31" s="248"/>
      <c r="B31" s="249"/>
      <c r="C31" s="249"/>
      <c r="D31" s="249"/>
      <c r="E31" s="249"/>
      <c r="F31" s="249"/>
      <c r="G31" s="249"/>
      <c r="H31" s="249"/>
      <c r="I31" s="249"/>
      <c r="J31" s="250"/>
      <c r="K31" s="3"/>
    </row>
    <row r="32" spans="1:11" ht="15.75" thickBot="1">
      <c r="A32" s="251"/>
      <c r="B32" s="252"/>
      <c r="C32" s="252"/>
      <c r="D32" s="252"/>
      <c r="E32" s="252"/>
      <c r="F32" s="252"/>
      <c r="G32" s="252"/>
      <c r="H32" s="252"/>
      <c r="I32" s="252"/>
      <c r="J32" s="253"/>
      <c r="K32" s="3"/>
    </row>
    <row r="33" spans="1:11">
      <c r="A33" s="260"/>
      <c r="B33" s="261"/>
      <c r="C33" s="261"/>
      <c r="D33" s="261"/>
      <c r="E33" s="261"/>
      <c r="F33" s="261"/>
      <c r="G33" s="261"/>
      <c r="H33" s="261"/>
      <c r="I33" s="261"/>
      <c r="J33" s="262"/>
    </row>
    <row r="34" spans="1:11" ht="16.5" customHeight="1">
      <c r="A34" s="230" t="s">
        <v>55</v>
      </c>
      <c r="B34" s="231"/>
      <c r="C34" s="231"/>
      <c r="D34" s="231"/>
      <c r="E34" s="231"/>
      <c r="F34" s="231"/>
      <c r="G34" s="231"/>
      <c r="H34" s="231"/>
      <c r="I34" s="231"/>
      <c r="J34" s="232"/>
    </row>
    <row r="35" spans="1:11" ht="15" customHeight="1" thickBot="1">
      <c r="A35" s="233"/>
      <c r="B35" s="234"/>
      <c r="C35" s="234"/>
      <c r="D35" s="234"/>
      <c r="E35" s="234"/>
      <c r="F35" s="234"/>
      <c r="G35" s="234"/>
      <c r="H35" s="234"/>
      <c r="I35" s="234"/>
      <c r="J35" s="235"/>
      <c r="K35" s="3"/>
    </row>
    <row r="36" spans="1:11" ht="15" customHeight="1">
      <c r="A36" s="236" t="s">
        <v>56</v>
      </c>
      <c r="B36" s="237"/>
      <c r="C36" s="237"/>
      <c r="D36" s="237"/>
      <c r="E36" s="237"/>
      <c r="F36" s="237"/>
      <c r="G36" s="237"/>
      <c r="H36" s="237"/>
      <c r="I36" s="237"/>
      <c r="J36" s="238"/>
      <c r="K36" s="3"/>
    </row>
    <row r="37" spans="1:11" ht="15" customHeight="1">
      <c r="A37" s="239"/>
      <c r="B37" s="240"/>
      <c r="C37" s="240"/>
      <c r="D37" s="240"/>
      <c r="E37" s="240"/>
      <c r="F37" s="240"/>
      <c r="G37" s="240"/>
      <c r="H37" s="240"/>
      <c r="I37" s="240"/>
      <c r="J37" s="241"/>
      <c r="K37" s="3"/>
    </row>
    <row r="38" spans="1:11" ht="15" customHeight="1">
      <c r="A38" s="239"/>
      <c r="B38" s="240"/>
      <c r="C38" s="240"/>
      <c r="D38" s="240"/>
      <c r="E38" s="240"/>
      <c r="F38" s="240"/>
      <c r="G38" s="240"/>
      <c r="H38" s="240"/>
      <c r="I38" s="240"/>
      <c r="J38" s="241"/>
      <c r="K38" s="3"/>
    </row>
    <row r="39" spans="1:11" ht="15" customHeight="1">
      <c r="A39" s="239"/>
      <c r="B39" s="240"/>
      <c r="C39" s="240"/>
      <c r="D39" s="240"/>
      <c r="E39" s="240"/>
      <c r="F39" s="240"/>
      <c r="G39" s="240"/>
      <c r="H39" s="240"/>
      <c r="I39" s="240"/>
      <c r="J39" s="241"/>
      <c r="K39" s="3"/>
    </row>
    <row r="40" spans="1:11" ht="15" customHeight="1">
      <c r="A40" s="239"/>
      <c r="B40" s="240"/>
      <c r="C40" s="240"/>
      <c r="D40" s="240"/>
      <c r="E40" s="240"/>
      <c r="F40" s="240"/>
      <c r="G40" s="240"/>
      <c r="H40" s="240"/>
      <c r="I40" s="240"/>
      <c r="J40" s="241"/>
      <c r="K40" s="3"/>
    </row>
    <row r="41" spans="1:11" ht="15.75" customHeight="1" thickBot="1">
      <c r="A41" s="242"/>
      <c r="B41" s="243"/>
      <c r="C41" s="243"/>
      <c r="D41" s="243"/>
      <c r="E41" s="243"/>
      <c r="F41" s="243"/>
      <c r="G41" s="243"/>
      <c r="H41" s="243"/>
      <c r="I41" s="243"/>
      <c r="J41" s="244"/>
      <c r="K41" s="3"/>
    </row>
    <row r="42" spans="1:11">
      <c r="A42" s="245"/>
      <c r="B42" s="245"/>
      <c r="C42" s="245"/>
      <c r="D42" s="245"/>
      <c r="E42" s="245"/>
      <c r="F42" s="245"/>
      <c r="G42" s="245"/>
      <c r="H42" s="245"/>
      <c r="I42" s="245"/>
      <c r="J42" s="245"/>
    </row>
    <row r="43" spans="1:11" ht="18.75">
      <c r="A43" s="268" t="s">
        <v>57</v>
      </c>
      <c r="B43" s="268"/>
      <c r="C43" s="268"/>
      <c r="D43" s="268"/>
      <c r="E43" s="268"/>
      <c r="F43" s="268"/>
      <c r="G43" s="268"/>
      <c r="H43" s="268"/>
      <c r="I43" s="268"/>
      <c r="J43" s="268"/>
    </row>
    <row r="44" spans="1:11" ht="15.75" thickBot="1">
      <c r="A44" s="269"/>
      <c r="B44" s="270"/>
      <c r="C44" s="270"/>
      <c r="D44" s="270"/>
      <c r="E44" s="270"/>
      <c r="F44" s="270"/>
      <c r="G44" s="270"/>
      <c r="H44" s="270"/>
      <c r="I44" s="270"/>
      <c r="J44" s="271"/>
    </row>
    <row r="45" spans="1:11" ht="16.5" thickBot="1">
      <c r="A45" s="272" t="s">
        <v>43</v>
      </c>
      <c r="B45" s="273"/>
      <c r="C45" s="274" t="s">
        <v>58</v>
      </c>
      <c r="D45" s="275"/>
      <c r="E45" s="275"/>
      <c r="F45" s="275"/>
      <c r="G45" s="275"/>
      <c r="H45" s="275"/>
      <c r="I45" s="275"/>
      <c r="J45" s="276"/>
      <c r="K45" s="3"/>
    </row>
    <row r="46" spans="1:11" ht="15.75" thickBot="1">
      <c r="A46" s="277"/>
      <c r="B46" s="278"/>
      <c r="C46" s="278"/>
      <c r="D46" s="278"/>
      <c r="E46" s="278"/>
      <c r="F46" s="278"/>
      <c r="G46" s="278"/>
      <c r="H46" s="278"/>
      <c r="I46" s="278"/>
      <c r="J46" s="279"/>
    </row>
    <row r="47" spans="1:11" ht="15.75" thickBot="1">
      <c r="A47" s="263" t="s">
        <v>45</v>
      </c>
      <c r="B47" s="264"/>
      <c r="C47" s="265"/>
      <c r="D47" s="2" t="s">
        <v>46</v>
      </c>
      <c r="E47" s="5"/>
      <c r="F47" s="266" t="s">
        <v>47</v>
      </c>
      <c r="G47" s="266"/>
      <c r="H47" s="267"/>
      <c r="I47" s="2" t="s">
        <v>59</v>
      </c>
      <c r="J47" s="6"/>
    </row>
    <row r="48" spans="1:11">
      <c r="A48" s="260"/>
      <c r="B48" s="261"/>
      <c r="C48" s="261"/>
      <c r="D48" s="261"/>
      <c r="E48" s="261"/>
      <c r="F48" s="261"/>
      <c r="G48" s="261"/>
      <c r="H48" s="261"/>
      <c r="I48" s="261"/>
      <c r="J48" s="262"/>
    </row>
    <row r="49" spans="1:11" ht="16.5" thickBot="1">
      <c r="A49" s="257" t="s">
        <v>49</v>
      </c>
      <c r="B49" s="258"/>
      <c r="C49" s="258"/>
      <c r="D49" s="258"/>
      <c r="E49" s="258"/>
      <c r="F49" s="258"/>
      <c r="G49" s="258"/>
      <c r="H49" s="258"/>
      <c r="I49" s="258"/>
      <c r="J49" s="259"/>
    </row>
    <row r="50" spans="1:11">
      <c r="A50" s="210" t="s">
        <v>60</v>
      </c>
      <c r="B50" s="246"/>
      <c r="C50" s="246"/>
      <c r="D50" s="246"/>
      <c r="E50" s="246"/>
      <c r="F50" s="246"/>
      <c r="G50" s="246"/>
      <c r="H50" s="246"/>
      <c r="I50" s="246"/>
      <c r="J50" s="247"/>
      <c r="K50" s="3"/>
    </row>
    <row r="51" spans="1:11">
      <c r="A51" s="254"/>
      <c r="B51" s="255"/>
      <c r="C51" s="255"/>
      <c r="D51" s="255"/>
      <c r="E51" s="255"/>
      <c r="F51" s="255"/>
      <c r="G51" s="255"/>
      <c r="H51" s="255"/>
      <c r="I51" s="255"/>
      <c r="J51" s="256"/>
      <c r="K51" s="3"/>
    </row>
    <row r="52" spans="1:11">
      <c r="A52" s="254"/>
      <c r="B52" s="255"/>
      <c r="C52" s="255"/>
      <c r="D52" s="255"/>
      <c r="E52" s="255"/>
      <c r="F52" s="255"/>
      <c r="G52" s="255"/>
      <c r="H52" s="255"/>
      <c r="I52" s="255"/>
      <c r="J52" s="256"/>
      <c r="K52" s="3"/>
    </row>
    <row r="53" spans="1:11">
      <c r="A53" s="248"/>
      <c r="B53" s="249"/>
      <c r="C53" s="249"/>
      <c r="D53" s="249"/>
      <c r="E53" s="249"/>
      <c r="F53" s="249"/>
      <c r="G53" s="249"/>
      <c r="H53" s="249"/>
      <c r="I53" s="249"/>
      <c r="J53" s="250"/>
      <c r="K53" s="3"/>
    </row>
    <row r="54" spans="1:11">
      <c r="A54" s="248"/>
      <c r="B54" s="249"/>
      <c r="C54" s="249"/>
      <c r="D54" s="249"/>
      <c r="E54" s="249"/>
      <c r="F54" s="249"/>
      <c r="G54" s="249"/>
      <c r="H54" s="249"/>
      <c r="I54" s="249"/>
      <c r="J54" s="250"/>
      <c r="K54" s="3"/>
    </row>
    <row r="55" spans="1:11">
      <c r="A55" s="248"/>
      <c r="B55" s="249"/>
      <c r="C55" s="249"/>
      <c r="D55" s="249"/>
      <c r="E55" s="249"/>
      <c r="F55" s="249"/>
      <c r="G55" s="249"/>
      <c r="H55" s="249"/>
      <c r="I55" s="249"/>
      <c r="J55" s="250"/>
      <c r="K55" s="3"/>
    </row>
    <row r="56" spans="1:11">
      <c r="A56" s="248"/>
      <c r="B56" s="249"/>
      <c r="C56" s="249"/>
      <c r="D56" s="249"/>
      <c r="E56" s="249"/>
      <c r="F56" s="249"/>
      <c r="G56" s="249"/>
      <c r="H56" s="249"/>
      <c r="I56" s="249"/>
      <c r="J56" s="250"/>
      <c r="K56" s="3"/>
    </row>
    <row r="57" spans="1:11">
      <c r="A57" s="248"/>
      <c r="B57" s="249"/>
      <c r="C57" s="249"/>
      <c r="D57" s="249"/>
      <c r="E57" s="249"/>
      <c r="F57" s="249"/>
      <c r="G57" s="249"/>
      <c r="H57" s="249"/>
      <c r="I57" s="249"/>
      <c r="J57" s="250"/>
      <c r="K57" s="3"/>
    </row>
    <row r="58" spans="1:11">
      <c r="A58" s="248"/>
      <c r="B58" s="249"/>
      <c r="C58" s="249"/>
      <c r="D58" s="249"/>
      <c r="E58" s="249"/>
      <c r="F58" s="249"/>
      <c r="G58" s="249"/>
      <c r="H58" s="249"/>
      <c r="I58" s="249"/>
      <c r="J58" s="250"/>
      <c r="K58" s="3"/>
    </row>
    <row r="59" spans="1:11">
      <c r="A59" s="251"/>
      <c r="B59" s="252"/>
      <c r="C59" s="252"/>
      <c r="D59" s="252"/>
      <c r="E59" s="252"/>
      <c r="F59" s="252"/>
      <c r="G59" s="252"/>
      <c r="H59" s="252"/>
      <c r="I59" s="252"/>
      <c r="J59" s="253"/>
      <c r="K59" s="3"/>
    </row>
    <row r="60" spans="1:11">
      <c r="A60" s="260"/>
      <c r="B60" s="261"/>
      <c r="C60" s="261"/>
      <c r="D60" s="261"/>
      <c r="E60" s="261"/>
      <c r="F60" s="261"/>
      <c r="G60" s="261"/>
      <c r="H60" s="261"/>
      <c r="I60" s="261"/>
      <c r="J60" s="262"/>
    </row>
    <row r="61" spans="1:11" ht="16.5" thickBot="1">
      <c r="A61" s="257" t="s">
        <v>51</v>
      </c>
      <c r="B61" s="258"/>
      <c r="C61" s="258"/>
      <c r="D61" s="258"/>
      <c r="E61" s="258"/>
      <c r="F61" s="258"/>
      <c r="G61" s="258"/>
      <c r="H61" s="258"/>
      <c r="I61" s="258"/>
      <c r="J61" s="259"/>
    </row>
    <row r="62" spans="1:11">
      <c r="A62" s="210" t="s">
        <v>61</v>
      </c>
      <c r="B62" s="246"/>
      <c r="C62" s="246"/>
      <c r="D62" s="246"/>
      <c r="E62" s="246"/>
      <c r="F62" s="246"/>
      <c r="G62" s="246"/>
      <c r="H62" s="246"/>
      <c r="I62" s="246"/>
      <c r="J62" s="247"/>
      <c r="K62" s="3"/>
    </row>
    <row r="63" spans="1:11">
      <c r="A63" s="248"/>
      <c r="B63" s="249"/>
      <c r="C63" s="249"/>
      <c r="D63" s="249"/>
      <c r="E63" s="249"/>
      <c r="F63" s="249"/>
      <c r="G63" s="249"/>
      <c r="H63" s="249"/>
      <c r="I63" s="249"/>
      <c r="J63" s="250"/>
      <c r="K63" s="3"/>
    </row>
    <row r="64" spans="1:11">
      <c r="A64" s="248"/>
      <c r="B64" s="249"/>
      <c r="C64" s="249"/>
      <c r="D64" s="249"/>
      <c r="E64" s="249"/>
      <c r="F64" s="249"/>
      <c r="G64" s="249"/>
      <c r="H64" s="249"/>
      <c r="I64" s="249"/>
      <c r="J64" s="250"/>
      <c r="K64" s="3"/>
    </row>
    <row r="65" spans="1:11">
      <c r="A65" s="248"/>
      <c r="B65" s="249"/>
      <c r="C65" s="249"/>
      <c r="D65" s="249"/>
      <c r="E65" s="249"/>
      <c r="F65" s="249"/>
      <c r="G65" s="249"/>
      <c r="H65" s="249"/>
      <c r="I65" s="249"/>
      <c r="J65" s="250"/>
      <c r="K65" s="3"/>
    </row>
    <row r="66" spans="1:11" ht="15.75" thickBot="1">
      <c r="A66" s="251"/>
      <c r="B66" s="252"/>
      <c r="C66" s="252"/>
      <c r="D66" s="252"/>
      <c r="E66" s="252"/>
      <c r="F66" s="252"/>
      <c r="G66" s="252"/>
      <c r="H66" s="252"/>
      <c r="I66" s="252"/>
      <c r="J66" s="253"/>
      <c r="K66" s="3"/>
    </row>
    <row r="67" spans="1:11">
      <c r="A67" s="260"/>
      <c r="B67" s="261"/>
      <c r="C67" s="261"/>
      <c r="D67" s="261"/>
      <c r="E67" s="261"/>
      <c r="F67" s="261"/>
      <c r="G67" s="261"/>
      <c r="H67" s="261"/>
      <c r="I67" s="261"/>
      <c r="J67" s="262"/>
    </row>
    <row r="68" spans="1:11" ht="16.5" thickBot="1">
      <c r="A68" s="257" t="s">
        <v>53</v>
      </c>
      <c r="B68" s="258"/>
      <c r="C68" s="258"/>
      <c r="D68" s="258"/>
      <c r="E68" s="258"/>
      <c r="F68" s="258"/>
      <c r="G68" s="258"/>
      <c r="H68" s="258"/>
      <c r="I68" s="258"/>
      <c r="J68" s="259"/>
    </row>
    <row r="69" spans="1:11" ht="15.75" customHeight="1">
      <c r="A69" s="210" t="s">
        <v>62</v>
      </c>
      <c r="B69" s="246"/>
      <c r="C69" s="246"/>
      <c r="D69" s="246"/>
      <c r="E69" s="246"/>
      <c r="F69" s="246"/>
      <c r="G69" s="246"/>
      <c r="H69" s="246"/>
      <c r="I69" s="246"/>
      <c r="J69" s="247"/>
      <c r="K69" s="3"/>
    </row>
    <row r="70" spans="1:11">
      <c r="A70" s="248"/>
      <c r="B70" s="249"/>
      <c r="C70" s="249"/>
      <c r="D70" s="249"/>
      <c r="E70" s="249"/>
      <c r="F70" s="249"/>
      <c r="G70" s="249"/>
      <c r="H70" s="249"/>
      <c r="I70" s="249"/>
      <c r="J70" s="250"/>
      <c r="K70" s="3"/>
    </row>
    <row r="71" spans="1:11">
      <c r="A71" s="248"/>
      <c r="B71" s="249"/>
      <c r="C71" s="249"/>
      <c r="D71" s="249"/>
      <c r="E71" s="249"/>
      <c r="F71" s="249"/>
      <c r="G71" s="249"/>
      <c r="H71" s="249"/>
      <c r="I71" s="249"/>
      <c r="J71" s="250"/>
      <c r="K71" s="3"/>
    </row>
    <row r="72" spans="1:11">
      <c r="A72" s="248"/>
      <c r="B72" s="249"/>
      <c r="C72" s="249"/>
      <c r="D72" s="249"/>
      <c r="E72" s="249"/>
      <c r="F72" s="249"/>
      <c r="G72" s="249"/>
      <c r="H72" s="249"/>
      <c r="I72" s="249"/>
      <c r="J72" s="250"/>
      <c r="K72" s="3"/>
    </row>
    <row r="73" spans="1:11">
      <c r="A73" s="248"/>
      <c r="B73" s="249"/>
      <c r="C73" s="249"/>
      <c r="D73" s="249"/>
      <c r="E73" s="249"/>
      <c r="F73" s="249"/>
      <c r="G73" s="249"/>
      <c r="H73" s="249"/>
      <c r="I73" s="249"/>
      <c r="J73" s="250"/>
      <c r="K73" s="3"/>
    </row>
    <row r="74" spans="1:11" ht="15.75" thickBot="1">
      <c r="A74" s="251"/>
      <c r="B74" s="252"/>
      <c r="C74" s="252"/>
      <c r="D74" s="252"/>
      <c r="E74" s="252"/>
      <c r="F74" s="252"/>
      <c r="G74" s="252"/>
      <c r="H74" s="252"/>
      <c r="I74" s="252"/>
      <c r="J74" s="253"/>
      <c r="K74" s="3"/>
    </row>
    <row r="75" spans="1:11">
      <c r="A75" s="260"/>
      <c r="B75" s="261"/>
      <c r="C75" s="261"/>
      <c r="D75" s="261"/>
      <c r="E75" s="261"/>
      <c r="F75" s="261"/>
      <c r="G75" s="261"/>
      <c r="H75" s="261"/>
      <c r="I75" s="261"/>
      <c r="J75" s="262"/>
    </row>
    <row r="76" spans="1:11" ht="16.5" customHeight="1">
      <c r="A76" s="230" t="s">
        <v>55</v>
      </c>
      <c r="B76" s="231"/>
      <c r="C76" s="231"/>
      <c r="D76" s="231"/>
      <c r="E76" s="231"/>
      <c r="F76" s="231"/>
      <c r="G76" s="231"/>
      <c r="H76" s="231"/>
      <c r="I76" s="231"/>
      <c r="J76" s="232"/>
    </row>
    <row r="77" spans="1:11" ht="15" customHeight="1" thickBot="1">
      <c r="A77" s="233"/>
      <c r="B77" s="234"/>
      <c r="C77" s="234"/>
      <c r="D77" s="234"/>
      <c r="E77" s="234"/>
      <c r="F77" s="234"/>
      <c r="G77" s="234"/>
      <c r="H77" s="234"/>
      <c r="I77" s="234"/>
      <c r="J77" s="235"/>
      <c r="K77" s="3"/>
    </row>
    <row r="78" spans="1:11" ht="15" customHeight="1">
      <c r="A78" s="236" t="s">
        <v>63</v>
      </c>
      <c r="B78" s="237"/>
      <c r="C78" s="237"/>
      <c r="D78" s="237"/>
      <c r="E78" s="237"/>
      <c r="F78" s="237"/>
      <c r="G78" s="237"/>
      <c r="H78" s="237"/>
      <c r="I78" s="237"/>
      <c r="J78" s="238"/>
      <c r="K78" s="3"/>
    </row>
    <row r="79" spans="1:11" ht="15" customHeight="1">
      <c r="A79" s="239"/>
      <c r="B79" s="240"/>
      <c r="C79" s="240"/>
      <c r="D79" s="240"/>
      <c r="E79" s="240"/>
      <c r="F79" s="240"/>
      <c r="G79" s="240"/>
      <c r="H79" s="240"/>
      <c r="I79" s="240"/>
      <c r="J79" s="241"/>
      <c r="K79" s="3"/>
    </row>
    <row r="80" spans="1:11" ht="15" customHeight="1">
      <c r="A80" s="239"/>
      <c r="B80" s="240"/>
      <c r="C80" s="240"/>
      <c r="D80" s="240"/>
      <c r="E80" s="240"/>
      <c r="F80" s="240"/>
      <c r="G80" s="240"/>
      <c r="H80" s="240"/>
      <c r="I80" s="240"/>
      <c r="J80" s="241"/>
      <c r="K80" s="3"/>
    </row>
    <row r="81" spans="1:11" ht="15" customHeight="1">
      <c r="A81" s="239"/>
      <c r="B81" s="240"/>
      <c r="C81" s="240"/>
      <c r="D81" s="240"/>
      <c r="E81" s="240"/>
      <c r="F81" s="240"/>
      <c r="G81" s="240"/>
      <c r="H81" s="240"/>
      <c r="I81" s="240"/>
      <c r="J81" s="241"/>
      <c r="K81" s="3"/>
    </row>
    <row r="82" spans="1:11" ht="15" customHeight="1">
      <c r="A82" s="239"/>
      <c r="B82" s="240"/>
      <c r="C82" s="240"/>
      <c r="D82" s="240"/>
      <c r="E82" s="240"/>
      <c r="F82" s="240"/>
      <c r="G82" s="240"/>
      <c r="H82" s="240"/>
      <c r="I82" s="240"/>
      <c r="J82" s="241"/>
      <c r="K82" s="3"/>
    </row>
    <row r="83" spans="1:11" ht="15.75" customHeight="1" thickBot="1">
      <c r="A83" s="242"/>
      <c r="B83" s="243"/>
      <c r="C83" s="243"/>
      <c r="D83" s="243"/>
      <c r="E83" s="243"/>
      <c r="F83" s="243"/>
      <c r="G83" s="243"/>
      <c r="H83" s="243"/>
      <c r="I83" s="243"/>
      <c r="J83" s="244"/>
      <c r="K83" s="3"/>
    </row>
    <row r="84" spans="1:11">
      <c r="A84" s="245"/>
      <c r="B84" s="245"/>
      <c r="C84" s="245"/>
      <c r="D84" s="245"/>
      <c r="E84" s="245"/>
      <c r="F84" s="245"/>
      <c r="G84" s="245"/>
      <c r="H84" s="245"/>
      <c r="I84" s="245"/>
      <c r="J84" s="245"/>
    </row>
    <row r="85" spans="1:11" ht="18.75">
      <c r="A85" s="268" t="s">
        <v>64</v>
      </c>
      <c r="B85" s="268"/>
      <c r="C85" s="268"/>
      <c r="D85" s="268"/>
      <c r="E85" s="268"/>
      <c r="F85" s="268"/>
      <c r="G85" s="268"/>
      <c r="H85" s="268"/>
      <c r="I85" s="268"/>
      <c r="J85" s="268"/>
    </row>
    <row r="86" spans="1:11" ht="15.75" thickBot="1">
      <c r="A86" s="269"/>
      <c r="B86" s="270"/>
      <c r="C86" s="270"/>
      <c r="D86" s="270"/>
      <c r="E86" s="270"/>
      <c r="F86" s="270"/>
      <c r="G86" s="270"/>
      <c r="H86" s="270"/>
      <c r="I86" s="270"/>
      <c r="J86" s="271"/>
    </row>
    <row r="87" spans="1:11" ht="16.5" thickBot="1">
      <c r="A87" s="272" t="s">
        <v>43</v>
      </c>
      <c r="B87" s="273"/>
      <c r="C87" s="274" t="s">
        <v>65</v>
      </c>
      <c r="D87" s="275"/>
      <c r="E87" s="275"/>
      <c r="F87" s="275"/>
      <c r="G87" s="275"/>
      <c r="H87" s="275"/>
      <c r="I87" s="275"/>
      <c r="J87" s="276"/>
      <c r="K87" s="3"/>
    </row>
    <row r="88" spans="1:11" ht="15.75" thickBot="1">
      <c r="A88" s="277"/>
      <c r="B88" s="278"/>
      <c r="C88" s="278"/>
      <c r="D88" s="278"/>
      <c r="E88" s="278"/>
      <c r="F88" s="278"/>
      <c r="G88" s="278"/>
      <c r="H88" s="278"/>
      <c r="I88" s="278"/>
      <c r="J88" s="279"/>
    </row>
    <row r="89" spans="1:11" ht="15.75" thickBot="1">
      <c r="A89" s="263" t="s">
        <v>45</v>
      </c>
      <c r="B89" s="264"/>
      <c r="C89" s="265"/>
      <c r="D89" s="2" t="s">
        <v>46</v>
      </c>
      <c r="E89" s="5"/>
      <c r="F89" s="266" t="s">
        <v>47</v>
      </c>
      <c r="G89" s="266"/>
      <c r="H89" s="267"/>
      <c r="I89" s="2" t="s">
        <v>66</v>
      </c>
      <c r="J89" s="6"/>
    </row>
    <row r="90" spans="1:11">
      <c r="A90" s="260"/>
      <c r="B90" s="261"/>
      <c r="C90" s="261"/>
      <c r="D90" s="261"/>
      <c r="E90" s="261"/>
      <c r="F90" s="261"/>
      <c r="G90" s="261"/>
      <c r="H90" s="261"/>
      <c r="I90" s="261"/>
      <c r="J90" s="262"/>
    </row>
    <row r="91" spans="1:11" ht="16.5" thickBot="1">
      <c r="A91" s="257" t="s">
        <v>49</v>
      </c>
      <c r="B91" s="258"/>
      <c r="C91" s="258"/>
      <c r="D91" s="258"/>
      <c r="E91" s="258"/>
      <c r="F91" s="258"/>
      <c r="G91" s="258"/>
      <c r="H91" s="258"/>
      <c r="I91" s="258"/>
      <c r="J91" s="259"/>
    </row>
    <row r="92" spans="1:11">
      <c r="A92" s="210" t="s">
        <v>67</v>
      </c>
      <c r="B92" s="246"/>
      <c r="C92" s="246"/>
      <c r="D92" s="246"/>
      <c r="E92" s="246"/>
      <c r="F92" s="246"/>
      <c r="G92" s="246"/>
      <c r="H92" s="246"/>
      <c r="I92" s="246"/>
      <c r="J92" s="247"/>
      <c r="K92" s="3"/>
    </row>
    <row r="93" spans="1:11">
      <c r="A93" s="254"/>
      <c r="B93" s="255"/>
      <c r="C93" s="255"/>
      <c r="D93" s="255"/>
      <c r="E93" s="255"/>
      <c r="F93" s="255"/>
      <c r="G93" s="255"/>
      <c r="H93" s="255"/>
      <c r="I93" s="255"/>
      <c r="J93" s="256"/>
      <c r="K93" s="3"/>
    </row>
    <row r="94" spans="1:11">
      <c r="A94" s="254"/>
      <c r="B94" s="255"/>
      <c r="C94" s="255"/>
      <c r="D94" s="255"/>
      <c r="E94" s="255"/>
      <c r="F94" s="255"/>
      <c r="G94" s="255"/>
      <c r="H94" s="255"/>
      <c r="I94" s="255"/>
      <c r="J94" s="256"/>
      <c r="K94" s="3"/>
    </row>
    <row r="95" spans="1:11">
      <c r="A95" s="254"/>
      <c r="B95" s="255"/>
      <c r="C95" s="255"/>
      <c r="D95" s="255"/>
      <c r="E95" s="255"/>
      <c r="F95" s="255"/>
      <c r="G95" s="255"/>
      <c r="H95" s="255"/>
      <c r="I95" s="255"/>
      <c r="J95" s="256"/>
      <c r="K95" s="3"/>
    </row>
    <row r="96" spans="1:11">
      <c r="A96" s="248"/>
      <c r="B96" s="249"/>
      <c r="C96" s="249"/>
      <c r="D96" s="249"/>
      <c r="E96" s="249"/>
      <c r="F96" s="249"/>
      <c r="G96" s="249"/>
      <c r="H96" s="249"/>
      <c r="I96" s="249"/>
      <c r="J96" s="250"/>
      <c r="K96" s="3"/>
    </row>
    <row r="97" spans="1:11">
      <c r="A97" s="248"/>
      <c r="B97" s="249"/>
      <c r="C97" s="249"/>
      <c r="D97" s="249"/>
      <c r="E97" s="249"/>
      <c r="F97" s="249"/>
      <c r="G97" s="249"/>
      <c r="H97" s="249"/>
      <c r="I97" s="249"/>
      <c r="J97" s="250"/>
      <c r="K97" s="3"/>
    </row>
    <row r="98" spans="1:11">
      <c r="A98" s="248"/>
      <c r="B98" s="249"/>
      <c r="C98" s="249"/>
      <c r="D98" s="249"/>
      <c r="E98" s="249"/>
      <c r="F98" s="249"/>
      <c r="G98" s="249"/>
      <c r="H98" s="249"/>
      <c r="I98" s="249"/>
      <c r="J98" s="250"/>
      <c r="K98" s="3"/>
    </row>
    <row r="99" spans="1:11">
      <c r="A99" s="248"/>
      <c r="B99" s="249"/>
      <c r="C99" s="249"/>
      <c r="D99" s="249"/>
      <c r="E99" s="249"/>
      <c r="F99" s="249"/>
      <c r="G99" s="249"/>
      <c r="H99" s="249"/>
      <c r="I99" s="249"/>
      <c r="J99" s="250"/>
      <c r="K99" s="3"/>
    </row>
    <row r="100" spans="1:11">
      <c r="A100" s="248"/>
      <c r="B100" s="249"/>
      <c r="C100" s="249"/>
      <c r="D100" s="249"/>
      <c r="E100" s="249"/>
      <c r="F100" s="249"/>
      <c r="G100" s="249"/>
      <c r="H100" s="249"/>
      <c r="I100" s="249"/>
      <c r="J100" s="250"/>
      <c r="K100" s="3"/>
    </row>
    <row r="101" spans="1:11" ht="15.75" thickBot="1">
      <c r="A101" s="251"/>
      <c r="B101" s="252"/>
      <c r="C101" s="252"/>
      <c r="D101" s="252"/>
      <c r="E101" s="252"/>
      <c r="F101" s="252"/>
      <c r="G101" s="252"/>
      <c r="H101" s="252"/>
      <c r="I101" s="252"/>
      <c r="J101" s="253"/>
      <c r="K101" s="3"/>
    </row>
    <row r="102" spans="1:11">
      <c r="A102" s="260"/>
      <c r="B102" s="261"/>
      <c r="C102" s="261"/>
      <c r="D102" s="261"/>
      <c r="E102" s="261"/>
      <c r="F102" s="261"/>
      <c r="G102" s="261"/>
      <c r="H102" s="261"/>
      <c r="I102" s="261"/>
      <c r="J102" s="262"/>
    </row>
    <row r="103" spans="1:11" ht="16.5" thickBot="1">
      <c r="A103" s="257" t="s">
        <v>51</v>
      </c>
      <c r="B103" s="258"/>
      <c r="C103" s="258"/>
      <c r="D103" s="258"/>
      <c r="E103" s="258"/>
      <c r="F103" s="258"/>
      <c r="G103" s="258"/>
      <c r="H103" s="258"/>
      <c r="I103" s="258"/>
      <c r="J103" s="259"/>
    </row>
    <row r="104" spans="1:11">
      <c r="A104" s="210" t="s">
        <v>68</v>
      </c>
      <c r="B104" s="246"/>
      <c r="C104" s="246"/>
      <c r="D104" s="246"/>
      <c r="E104" s="246"/>
      <c r="F104" s="246"/>
      <c r="G104" s="246"/>
      <c r="H104" s="246"/>
      <c r="I104" s="246"/>
      <c r="J104" s="247"/>
      <c r="K104" s="3"/>
    </row>
    <row r="105" spans="1:11">
      <c r="A105" s="254"/>
      <c r="B105" s="255"/>
      <c r="C105" s="255"/>
      <c r="D105" s="255"/>
      <c r="E105" s="255"/>
      <c r="F105" s="255"/>
      <c r="G105" s="255"/>
      <c r="H105" s="255"/>
      <c r="I105" s="255"/>
      <c r="J105" s="256"/>
      <c r="K105" s="3"/>
    </row>
    <row r="106" spans="1:11">
      <c r="A106" s="248"/>
      <c r="B106" s="249"/>
      <c r="C106" s="249"/>
      <c r="D106" s="249"/>
      <c r="E106" s="249"/>
      <c r="F106" s="249"/>
      <c r="G106" s="249"/>
      <c r="H106" s="249"/>
      <c r="I106" s="249"/>
      <c r="J106" s="250"/>
      <c r="K106" s="3"/>
    </row>
    <row r="107" spans="1:11">
      <c r="A107" s="248"/>
      <c r="B107" s="249"/>
      <c r="C107" s="249"/>
      <c r="D107" s="249"/>
      <c r="E107" s="249"/>
      <c r="F107" s="249"/>
      <c r="G107" s="249"/>
      <c r="H107" s="249"/>
      <c r="I107" s="249"/>
      <c r="J107" s="250"/>
      <c r="K107" s="3"/>
    </row>
    <row r="108" spans="1:11" ht="15.75" thickBot="1">
      <c r="A108" s="251"/>
      <c r="B108" s="252"/>
      <c r="C108" s="252"/>
      <c r="D108" s="252"/>
      <c r="E108" s="252"/>
      <c r="F108" s="252"/>
      <c r="G108" s="252"/>
      <c r="H108" s="252"/>
      <c r="I108" s="252"/>
      <c r="J108" s="253"/>
      <c r="K108" s="3"/>
    </row>
    <row r="109" spans="1:11">
      <c r="A109" s="260"/>
      <c r="B109" s="261"/>
      <c r="C109" s="261"/>
      <c r="D109" s="261"/>
      <c r="E109" s="261"/>
      <c r="F109" s="261"/>
      <c r="G109" s="261"/>
      <c r="H109" s="261"/>
      <c r="I109" s="261"/>
      <c r="J109" s="262"/>
    </row>
    <row r="110" spans="1:11" ht="16.5" thickBot="1">
      <c r="A110" s="257" t="s">
        <v>53</v>
      </c>
      <c r="B110" s="258"/>
      <c r="C110" s="258"/>
      <c r="D110" s="258"/>
      <c r="E110" s="258"/>
      <c r="F110" s="258"/>
      <c r="G110" s="258"/>
      <c r="H110" s="258"/>
      <c r="I110" s="258"/>
      <c r="J110" s="259"/>
    </row>
    <row r="111" spans="1:11" ht="15.75" customHeight="1">
      <c r="A111" s="210" t="s">
        <v>69</v>
      </c>
      <c r="B111" s="246"/>
      <c r="C111" s="246"/>
      <c r="D111" s="246"/>
      <c r="E111" s="246"/>
      <c r="F111" s="246"/>
      <c r="G111" s="246"/>
      <c r="H111" s="246"/>
      <c r="I111" s="246"/>
      <c r="J111" s="247"/>
      <c r="K111" s="3"/>
    </row>
    <row r="112" spans="1:11">
      <c r="A112" s="248"/>
      <c r="B112" s="249"/>
      <c r="C112" s="249"/>
      <c r="D112" s="249"/>
      <c r="E112" s="249"/>
      <c r="F112" s="249"/>
      <c r="G112" s="249"/>
      <c r="H112" s="249"/>
      <c r="I112" s="249"/>
      <c r="J112" s="250"/>
      <c r="K112" s="3"/>
    </row>
    <row r="113" spans="1:11">
      <c r="A113" s="248"/>
      <c r="B113" s="249"/>
      <c r="C113" s="249"/>
      <c r="D113" s="249"/>
      <c r="E113" s="249"/>
      <c r="F113" s="249"/>
      <c r="G113" s="249"/>
      <c r="H113" s="249"/>
      <c r="I113" s="249"/>
      <c r="J113" s="250"/>
      <c r="K113" s="3"/>
    </row>
    <row r="114" spans="1:11">
      <c r="A114" s="248"/>
      <c r="B114" s="249"/>
      <c r="C114" s="249"/>
      <c r="D114" s="249"/>
      <c r="E114" s="249"/>
      <c r="F114" s="249"/>
      <c r="G114" s="249"/>
      <c r="H114" s="249"/>
      <c r="I114" s="249"/>
      <c r="J114" s="250"/>
      <c r="K114" s="3"/>
    </row>
    <row r="115" spans="1:11">
      <c r="A115" s="248"/>
      <c r="B115" s="249"/>
      <c r="C115" s="249"/>
      <c r="D115" s="249"/>
      <c r="E115" s="249"/>
      <c r="F115" s="249"/>
      <c r="G115" s="249"/>
      <c r="H115" s="249"/>
      <c r="I115" s="249"/>
      <c r="J115" s="250"/>
      <c r="K115" s="3"/>
    </row>
    <row r="116" spans="1:11" ht="15.75" thickBot="1">
      <c r="A116" s="251"/>
      <c r="B116" s="252"/>
      <c r="C116" s="252"/>
      <c r="D116" s="252"/>
      <c r="E116" s="252"/>
      <c r="F116" s="252"/>
      <c r="G116" s="252"/>
      <c r="H116" s="252"/>
      <c r="I116" s="252"/>
      <c r="J116" s="253"/>
      <c r="K116" s="3"/>
    </row>
    <row r="117" spans="1:11">
      <c r="A117" s="260"/>
      <c r="B117" s="261"/>
      <c r="C117" s="261"/>
      <c r="D117" s="261"/>
      <c r="E117" s="261"/>
      <c r="F117" s="261"/>
      <c r="G117" s="261"/>
      <c r="H117" s="261"/>
      <c r="I117" s="261"/>
      <c r="J117" s="262"/>
    </row>
    <row r="118" spans="1:11" ht="16.5" customHeight="1">
      <c r="A118" s="230" t="s">
        <v>55</v>
      </c>
      <c r="B118" s="231"/>
      <c r="C118" s="231"/>
      <c r="D118" s="231"/>
      <c r="E118" s="231"/>
      <c r="F118" s="231"/>
      <c r="G118" s="231"/>
      <c r="H118" s="231"/>
      <c r="I118" s="231"/>
      <c r="J118" s="232"/>
    </row>
    <row r="119" spans="1:11" ht="15" customHeight="1" thickBot="1">
      <c r="A119" s="233"/>
      <c r="B119" s="234"/>
      <c r="C119" s="234"/>
      <c r="D119" s="234"/>
      <c r="E119" s="234"/>
      <c r="F119" s="234"/>
      <c r="G119" s="234"/>
      <c r="H119" s="234"/>
      <c r="I119" s="234"/>
      <c r="J119" s="235"/>
      <c r="K119" s="3"/>
    </row>
    <row r="120" spans="1:11" ht="15" customHeight="1">
      <c r="A120" s="236" t="s">
        <v>70</v>
      </c>
      <c r="B120" s="237"/>
      <c r="C120" s="237"/>
      <c r="D120" s="237"/>
      <c r="E120" s="237"/>
      <c r="F120" s="237"/>
      <c r="G120" s="237"/>
      <c r="H120" s="237"/>
      <c r="I120" s="237"/>
      <c r="J120" s="238"/>
      <c r="K120" s="3"/>
    </row>
    <row r="121" spans="1:11" ht="15" customHeight="1">
      <c r="A121" s="239"/>
      <c r="B121" s="240"/>
      <c r="C121" s="240"/>
      <c r="D121" s="240"/>
      <c r="E121" s="240"/>
      <c r="F121" s="240"/>
      <c r="G121" s="240"/>
      <c r="H121" s="240"/>
      <c r="I121" s="240"/>
      <c r="J121" s="241"/>
      <c r="K121" s="3"/>
    </row>
    <row r="122" spans="1:11" ht="15" customHeight="1">
      <c r="A122" s="239"/>
      <c r="B122" s="240"/>
      <c r="C122" s="240"/>
      <c r="D122" s="240"/>
      <c r="E122" s="240"/>
      <c r="F122" s="240"/>
      <c r="G122" s="240"/>
      <c r="H122" s="240"/>
      <c r="I122" s="240"/>
      <c r="J122" s="241"/>
      <c r="K122" s="3"/>
    </row>
    <row r="123" spans="1:11" ht="15" customHeight="1">
      <c r="A123" s="239"/>
      <c r="B123" s="240"/>
      <c r="C123" s="240"/>
      <c r="D123" s="240"/>
      <c r="E123" s="240"/>
      <c r="F123" s="240"/>
      <c r="G123" s="240"/>
      <c r="H123" s="240"/>
      <c r="I123" s="240"/>
      <c r="J123" s="241"/>
      <c r="K123" s="3"/>
    </row>
    <row r="124" spans="1:11" ht="15" customHeight="1">
      <c r="A124" s="239"/>
      <c r="B124" s="240"/>
      <c r="C124" s="240"/>
      <c r="D124" s="240"/>
      <c r="E124" s="240"/>
      <c r="F124" s="240"/>
      <c r="G124" s="240"/>
      <c r="H124" s="240"/>
      <c r="I124" s="240"/>
      <c r="J124" s="241"/>
      <c r="K124" s="3"/>
    </row>
    <row r="125" spans="1:11" ht="15.75" customHeight="1" thickBot="1">
      <c r="A125" s="242"/>
      <c r="B125" s="243"/>
      <c r="C125" s="243"/>
      <c r="D125" s="243"/>
      <c r="E125" s="243"/>
      <c r="F125" s="243"/>
      <c r="G125" s="243"/>
      <c r="H125" s="243"/>
      <c r="I125" s="243"/>
      <c r="J125" s="244"/>
      <c r="K125" s="3"/>
    </row>
    <row r="126" spans="1:11">
      <c r="A126" s="245"/>
      <c r="B126" s="245"/>
      <c r="C126" s="245"/>
      <c r="D126" s="245"/>
      <c r="E126" s="245"/>
      <c r="F126" s="245"/>
      <c r="G126" s="245"/>
      <c r="H126" s="245"/>
      <c r="I126" s="245"/>
      <c r="J126" s="245"/>
    </row>
    <row r="127" spans="1:11" ht="18.75">
      <c r="A127" s="268" t="s">
        <v>71</v>
      </c>
      <c r="B127" s="268"/>
      <c r="C127" s="268"/>
      <c r="D127" s="268"/>
      <c r="E127" s="268"/>
      <c r="F127" s="268"/>
      <c r="G127" s="268"/>
      <c r="H127" s="268"/>
      <c r="I127" s="268"/>
      <c r="J127" s="268"/>
    </row>
    <row r="128" spans="1:11" ht="15.75" thickBot="1">
      <c r="A128" s="269"/>
      <c r="B128" s="270"/>
      <c r="C128" s="270"/>
      <c r="D128" s="270"/>
      <c r="E128" s="270"/>
      <c r="F128" s="270"/>
      <c r="G128" s="270"/>
      <c r="H128" s="270"/>
      <c r="I128" s="270"/>
      <c r="J128" s="271"/>
    </row>
    <row r="129" spans="1:11" ht="16.5" thickBot="1">
      <c r="A129" s="272" t="s">
        <v>43</v>
      </c>
      <c r="B129" s="273"/>
      <c r="C129" s="274" t="s">
        <v>72</v>
      </c>
      <c r="D129" s="275"/>
      <c r="E129" s="275"/>
      <c r="F129" s="275"/>
      <c r="G129" s="275"/>
      <c r="H129" s="275"/>
      <c r="I129" s="275"/>
      <c r="J129" s="276"/>
      <c r="K129" s="3"/>
    </row>
    <row r="130" spans="1:11" ht="15.75" thickBot="1">
      <c r="A130" s="277"/>
      <c r="B130" s="278"/>
      <c r="C130" s="278"/>
      <c r="D130" s="278"/>
      <c r="E130" s="278"/>
      <c r="F130" s="278"/>
      <c r="G130" s="278"/>
      <c r="H130" s="278"/>
      <c r="I130" s="278"/>
      <c r="J130" s="279"/>
    </row>
    <row r="131" spans="1:11" ht="15.75" thickBot="1">
      <c r="A131" s="263" t="s">
        <v>45</v>
      </c>
      <c r="B131" s="264"/>
      <c r="C131" s="265"/>
      <c r="D131" s="2" t="s">
        <v>46</v>
      </c>
      <c r="E131" s="5"/>
      <c r="F131" s="266" t="s">
        <v>47</v>
      </c>
      <c r="G131" s="266"/>
      <c r="H131" s="267"/>
      <c r="I131" s="2" t="s">
        <v>66</v>
      </c>
      <c r="J131" s="6"/>
    </row>
    <row r="132" spans="1:11">
      <c r="A132" s="260"/>
      <c r="B132" s="261"/>
      <c r="C132" s="261"/>
      <c r="D132" s="261"/>
      <c r="E132" s="261"/>
      <c r="F132" s="261"/>
      <c r="G132" s="261"/>
      <c r="H132" s="261"/>
      <c r="I132" s="261"/>
      <c r="J132" s="262"/>
    </row>
    <row r="133" spans="1:11" ht="16.5" thickBot="1">
      <c r="A133" s="257" t="s">
        <v>49</v>
      </c>
      <c r="B133" s="258"/>
      <c r="C133" s="258"/>
      <c r="D133" s="258"/>
      <c r="E133" s="258"/>
      <c r="F133" s="258"/>
      <c r="G133" s="258"/>
      <c r="H133" s="258"/>
      <c r="I133" s="258"/>
      <c r="J133" s="259"/>
    </row>
    <row r="134" spans="1:11">
      <c r="A134" s="210" t="s">
        <v>73</v>
      </c>
      <c r="B134" s="246"/>
      <c r="C134" s="246"/>
      <c r="D134" s="246"/>
      <c r="E134" s="246"/>
      <c r="F134" s="246"/>
      <c r="G134" s="246"/>
      <c r="H134" s="246"/>
      <c r="I134" s="246"/>
      <c r="J134" s="247"/>
      <c r="K134" s="3"/>
    </row>
    <row r="135" spans="1:11">
      <c r="A135" s="254"/>
      <c r="B135" s="255"/>
      <c r="C135" s="255"/>
      <c r="D135" s="255"/>
      <c r="E135" s="255"/>
      <c r="F135" s="255"/>
      <c r="G135" s="255"/>
      <c r="H135" s="255"/>
      <c r="I135" s="255"/>
      <c r="J135" s="256"/>
      <c r="K135" s="3"/>
    </row>
    <row r="136" spans="1:11">
      <c r="A136" s="248"/>
      <c r="B136" s="249"/>
      <c r="C136" s="249"/>
      <c r="D136" s="249"/>
      <c r="E136" s="249"/>
      <c r="F136" s="249"/>
      <c r="G136" s="249"/>
      <c r="H136" s="249"/>
      <c r="I136" s="249"/>
      <c r="J136" s="250"/>
      <c r="K136" s="3"/>
    </row>
    <row r="137" spans="1:11">
      <c r="A137" s="248"/>
      <c r="B137" s="249"/>
      <c r="C137" s="249"/>
      <c r="D137" s="249"/>
      <c r="E137" s="249"/>
      <c r="F137" s="249"/>
      <c r="G137" s="249"/>
      <c r="H137" s="249"/>
      <c r="I137" s="249"/>
      <c r="J137" s="250"/>
      <c r="K137" s="3"/>
    </row>
    <row r="138" spans="1:11">
      <c r="A138" s="248"/>
      <c r="B138" s="249"/>
      <c r="C138" s="249"/>
      <c r="D138" s="249"/>
      <c r="E138" s="249"/>
      <c r="F138" s="249"/>
      <c r="G138" s="249"/>
      <c r="H138" s="249"/>
      <c r="I138" s="249"/>
      <c r="J138" s="250"/>
      <c r="K138" s="3"/>
    </row>
    <row r="139" spans="1:11">
      <c r="A139" s="248"/>
      <c r="B139" s="249"/>
      <c r="C139" s="249"/>
      <c r="D139" s="249"/>
      <c r="E139" s="249"/>
      <c r="F139" s="249"/>
      <c r="G139" s="249"/>
      <c r="H139" s="249"/>
      <c r="I139" s="249"/>
      <c r="J139" s="250"/>
      <c r="K139" s="3"/>
    </row>
    <row r="140" spans="1:11">
      <c r="A140" s="248"/>
      <c r="B140" s="249"/>
      <c r="C140" s="249"/>
      <c r="D140" s="249"/>
      <c r="E140" s="249"/>
      <c r="F140" s="249"/>
      <c r="G140" s="249"/>
      <c r="H140" s="249"/>
      <c r="I140" s="249"/>
      <c r="J140" s="250"/>
      <c r="K140" s="3"/>
    </row>
    <row r="141" spans="1:11">
      <c r="A141" s="248"/>
      <c r="B141" s="249"/>
      <c r="C141" s="249"/>
      <c r="D141" s="249"/>
      <c r="E141" s="249"/>
      <c r="F141" s="249"/>
      <c r="G141" s="249"/>
      <c r="H141" s="249"/>
      <c r="I141" s="249"/>
      <c r="J141" s="250"/>
      <c r="K141" s="3"/>
    </row>
    <row r="142" spans="1:11">
      <c r="A142" s="248"/>
      <c r="B142" s="249"/>
      <c r="C142" s="249"/>
      <c r="D142" s="249"/>
      <c r="E142" s="249"/>
      <c r="F142" s="249"/>
      <c r="G142" s="249"/>
      <c r="H142" s="249"/>
      <c r="I142" s="249"/>
      <c r="J142" s="250"/>
      <c r="K142" s="3"/>
    </row>
    <row r="143" spans="1:11" ht="15.75" thickBot="1">
      <c r="A143" s="251"/>
      <c r="B143" s="252"/>
      <c r="C143" s="252"/>
      <c r="D143" s="252"/>
      <c r="E143" s="252"/>
      <c r="F143" s="252"/>
      <c r="G143" s="252"/>
      <c r="H143" s="252"/>
      <c r="I143" s="252"/>
      <c r="J143" s="253"/>
      <c r="K143" s="3"/>
    </row>
    <row r="144" spans="1:11">
      <c r="A144" s="260"/>
      <c r="B144" s="261"/>
      <c r="C144" s="261"/>
      <c r="D144" s="261"/>
      <c r="E144" s="261"/>
      <c r="F144" s="261"/>
      <c r="G144" s="261"/>
      <c r="H144" s="261"/>
      <c r="I144" s="261"/>
      <c r="J144" s="262"/>
    </row>
    <row r="145" spans="1:11" ht="16.5" thickBot="1">
      <c r="A145" s="257" t="s">
        <v>51</v>
      </c>
      <c r="B145" s="258"/>
      <c r="C145" s="258"/>
      <c r="D145" s="258"/>
      <c r="E145" s="258"/>
      <c r="F145" s="258"/>
      <c r="G145" s="258"/>
      <c r="H145" s="258"/>
      <c r="I145" s="258"/>
      <c r="J145" s="259"/>
    </row>
    <row r="146" spans="1:11">
      <c r="A146" s="210" t="s">
        <v>74</v>
      </c>
      <c r="B146" s="246"/>
      <c r="C146" s="246"/>
      <c r="D146" s="246"/>
      <c r="E146" s="246"/>
      <c r="F146" s="246"/>
      <c r="G146" s="246"/>
      <c r="H146" s="246"/>
      <c r="I146" s="246"/>
      <c r="J146" s="247"/>
      <c r="K146" s="3"/>
    </row>
    <row r="147" spans="1:11">
      <c r="A147" s="248"/>
      <c r="B147" s="249"/>
      <c r="C147" s="249"/>
      <c r="D147" s="249"/>
      <c r="E147" s="249"/>
      <c r="F147" s="249"/>
      <c r="G147" s="249"/>
      <c r="H147" s="249"/>
      <c r="I147" s="249"/>
      <c r="J147" s="250"/>
      <c r="K147" s="3"/>
    </row>
    <row r="148" spans="1:11">
      <c r="A148" s="248"/>
      <c r="B148" s="249"/>
      <c r="C148" s="249"/>
      <c r="D148" s="249"/>
      <c r="E148" s="249"/>
      <c r="F148" s="249"/>
      <c r="G148" s="249"/>
      <c r="H148" s="249"/>
      <c r="I148" s="249"/>
      <c r="J148" s="250"/>
      <c r="K148" s="3"/>
    </row>
    <row r="149" spans="1:11">
      <c r="A149" s="248"/>
      <c r="B149" s="249"/>
      <c r="C149" s="249"/>
      <c r="D149" s="249"/>
      <c r="E149" s="249"/>
      <c r="F149" s="249"/>
      <c r="G149" s="249"/>
      <c r="H149" s="249"/>
      <c r="I149" s="249"/>
      <c r="J149" s="250"/>
      <c r="K149" s="3"/>
    </row>
    <row r="150" spans="1:11" ht="15.75" thickBot="1">
      <c r="A150" s="251"/>
      <c r="B150" s="252"/>
      <c r="C150" s="252"/>
      <c r="D150" s="252"/>
      <c r="E150" s="252"/>
      <c r="F150" s="252"/>
      <c r="G150" s="252"/>
      <c r="H150" s="252"/>
      <c r="I150" s="252"/>
      <c r="J150" s="253"/>
      <c r="K150" s="3"/>
    </row>
    <row r="151" spans="1:11">
      <c r="A151" s="260"/>
      <c r="B151" s="261"/>
      <c r="C151" s="261"/>
      <c r="D151" s="261"/>
      <c r="E151" s="261"/>
      <c r="F151" s="261"/>
      <c r="G151" s="261"/>
      <c r="H151" s="261"/>
      <c r="I151" s="261"/>
      <c r="J151" s="262"/>
    </row>
    <row r="152" spans="1:11" ht="16.5" thickBot="1">
      <c r="A152" s="257" t="s">
        <v>53</v>
      </c>
      <c r="B152" s="258"/>
      <c r="C152" s="258"/>
      <c r="D152" s="258"/>
      <c r="E152" s="258"/>
      <c r="F152" s="258"/>
      <c r="G152" s="258"/>
      <c r="H152" s="258"/>
      <c r="I152" s="258"/>
      <c r="J152" s="259"/>
    </row>
    <row r="153" spans="1:11" ht="15.75" customHeight="1">
      <c r="A153" s="210" t="s">
        <v>75</v>
      </c>
      <c r="B153" s="246"/>
      <c r="C153" s="246"/>
      <c r="D153" s="246"/>
      <c r="E153" s="246"/>
      <c r="F153" s="246"/>
      <c r="G153" s="246"/>
      <c r="H153" s="246"/>
      <c r="I153" s="246"/>
      <c r="J153" s="247"/>
      <c r="K153" s="3"/>
    </row>
    <row r="154" spans="1:11">
      <c r="A154" s="248"/>
      <c r="B154" s="249"/>
      <c r="C154" s="249"/>
      <c r="D154" s="249"/>
      <c r="E154" s="249"/>
      <c r="F154" s="249"/>
      <c r="G154" s="249"/>
      <c r="H154" s="249"/>
      <c r="I154" s="249"/>
      <c r="J154" s="250"/>
      <c r="K154" s="3"/>
    </row>
    <row r="155" spans="1:11">
      <c r="A155" s="248"/>
      <c r="B155" s="249"/>
      <c r="C155" s="249"/>
      <c r="D155" s="249"/>
      <c r="E155" s="249"/>
      <c r="F155" s="249"/>
      <c r="G155" s="249"/>
      <c r="H155" s="249"/>
      <c r="I155" s="249"/>
      <c r="J155" s="250"/>
      <c r="K155" s="3"/>
    </row>
    <row r="156" spans="1:11">
      <c r="A156" s="248"/>
      <c r="B156" s="249"/>
      <c r="C156" s="249"/>
      <c r="D156" s="249"/>
      <c r="E156" s="249"/>
      <c r="F156" s="249"/>
      <c r="G156" s="249"/>
      <c r="H156" s="249"/>
      <c r="I156" s="249"/>
      <c r="J156" s="250"/>
      <c r="K156" s="3"/>
    </row>
    <row r="157" spans="1:11">
      <c r="A157" s="248"/>
      <c r="B157" s="249"/>
      <c r="C157" s="249"/>
      <c r="D157" s="249"/>
      <c r="E157" s="249"/>
      <c r="F157" s="249"/>
      <c r="G157" s="249"/>
      <c r="H157" s="249"/>
      <c r="I157" s="249"/>
      <c r="J157" s="250"/>
      <c r="K157" s="3"/>
    </row>
    <row r="158" spans="1:11" ht="15.75" thickBot="1">
      <c r="A158" s="251"/>
      <c r="B158" s="252"/>
      <c r="C158" s="252"/>
      <c r="D158" s="252"/>
      <c r="E158" s="252"/>
      <c r="F158" s="252"/>
      <c r="G158" s="252"/>
      <c r="H158" s="252"/>
      <c r="I158" s="252"/>
      <c r="J158" s="253"/>
      <c r="K158" s="3"/>
    </row>
    <row r="159" spans="1:11">
      <c r="A159" s="260"/>
      <c r="B159" s="261"/>
      <c r="C159" s="261"/>
      <c r="D159" s="261"/>
      <c r="E159" s="261"/>
      <c r="F159" s="261"/>
      <c r="G159" s="261"/>
      <c r="H159" s="261"/>
      <c r="I159" s="261"/>
      <c r="J159" s="262"/>
    </row>
    <row r="160" spans="1:11" ht="16.5" customHeight="1">
      <c r="A160" s="230" t="s">
        <v>55</v>
      </c>
      <c r="B160" s="231"/>
      <c r="C160" s="231"/>
      <c r="D160" s="231"/>
      <c r="E160" s="231"/>
      <c r="F160" s="231"/>
      <c r="G160" s="231"/>
      <c r="H160" s="231"/>
      <c r="I160" s="231"/>
      <c r="J160" s="232"/>
    </row>
    <row r="161" spans="1:11" ht="15" customHeight="1" thickBot="1">
      <c r="A161" s="233"/>
      <c r="B161" s="234"/>
      <c r="C161" s="234"/>
      <c r="D161" s="234"/>
      <c r="E161" s="234"/>
      <c r="F161" s="234"/>
      <c r="G161" s="234"/>
      <c r="H161" s="234"/>
      <c r="I161" s="234"/>
      <c r="J161" s="235"/>
      <c r="K161" s="3"/>
    </row>
    <row r="162" spans="1:11" ht="15" customHeight="1">
      <c r="A162" s="236" t="s">
        <v>76</v>
      </c>
      <c r="B162" s="237"/>
      <c r="C162" s="237"/>
      <c r="D162" s="237"/>
      <c r="E162" s="237"/>
      <c r="F162" s="237"/>
      <c r="G162" s="237"/>
      <c r="H162" s="237"/>
      <c r="I162" s="237"/>
      <c r="J162" s="238"/>
      <c r="K162" s="3"/>
    </row>
    <row r="163" spans="1:11" ht="15" customHeight="1">
      <c r="A163" s="239"/>
      <c r="B163" s="240"/>
      <c r="C163" s="240"/>
      <c r="D163" s="240"/>
      <c r="E163" s="240"/>
      <c r="F163" s="240"/>
      <c r="G163" s="240"/>
      <c r="H163" s="240"/>
      <c r="I163" s="240"/>
      <c r="J163" s="241"/>
      <c r="K163" s="3"/>
    </row>
    <row r="164" spans="1:11" ht="15" customHeight="1">
      <c r="A164" s="239"/>
      <c r="B164" s="240"/>
      <c r="C164" s="240"/>
      <c r="D164" s="240"/>
      <c r="E164" s="240"/>
      <c r="F164" s="240"/>
      <c r="G164" s="240"/>
      <c r="H164" s="240"/>
      <c r="I164" s="240"/>
      <c r="J164" s="241"/>
      <c r="K164" s="3"/>
    </row>
    <row r="165" spans="1:11" ht="15" customHeight="1">
      <c r="A165" s="239"/>
      <c r="B165" s="240"/>
      <c r="C165" s="240"/>
      <c r="D165" s="240"/>
      <c r="E165" s="240"/>
      <c r="F165" s="240"/>
      <c r="G165" s="240"/>
      <c r="H165" s="240"/>
      <c r="I165" s="240"/>
      <c r="J165" s="241"/>
      <c r="K165" s="3"/>
    </row>
    <row r="166" spans="1:11" ht="15" customHeight="1">
      <c r="A166" s="239"/>
      <c r="B166" s="240"/>
      <c r="C166" s="240"/>
      <c r="D166" s="240"/>
      <c r="E166" s="240"/>
      <c r="F166" s="240"/>
      <c r="G166" s="240"/>
      <c r="H166" s="240"/>
      <c r="I166" s="240"/>
      <c r="J166" s="241"/>
      <c r="K166" s="3"/>
    </row>
    <row r="167" spans="1:11" ht="15.75" customHeight="1" thickBot="1">
      <c r="A167" s="242"/>
      <c r="B167" s="243"/>
      <c r="C167" s="243"/>
      <c r="D167" s="243"/>
      <c r="E167" s="243"/>
      <c r="F167" s="243"/>
      <c r="G167" s="243"/>
      <c r="H167" s="243"/>
      <c r="I167" s="243"/>
      <c r="J167" s="244"/>
      <c r="K167" s="3"/>
    </row>
    <row r="168" spans="1:11">
      <c r="A168" s="245"/>
      <c r="B168" s="245"/>
      <c r="C168" s="245"/>
      <c r="D168" s="245"/>
      <c r="E168" s="245"/>
      <c r="F168" s="245"/>
      <c r="G168" s="245"/>
      <c r="H168" s="245"/>
      <c r="I168" s="245"/>
      <c r="J168" s="245"/>
    </row>
    <row r="169" spans="1:11" ht="18.75">
      <c r="A169" s="268" t="s">
        <v>77</v>
      </c>
      <c r="B169" s="268"/>
      <c r="C169" s="268"/>
      <c r="D169" s="268"/>
      <c r="E169" s="268"/>
      <c r="F169" s="268"/>
      <c r="G169" s="268"/>
      <c r="H169" s="268"/>
      <c r="I169" s="268"/>
      <c r="J169" s="268"/>
    </row>
    <row r="170" spans="1:11" ht="15.75" thickBot="1">
      <c r="A170" s="269"/>
      <c r="B170" s="270"/>
      <c r="C170" s="270"/>
      <c r="D170" s="270"/>
      <c r="E170" s="270"/>
      <c r="F170" s="270"/>
      <c r="G170" s="270"/>
      <c r="H170" s="270"/>
      <c r="I170" s="270"/>
      <c r="J170" s="271"/>
    </row>
    <row r="171" spans="1:11" ht="16.5" thickBot="1">
      <c r="A171" s="272" t="s">
        <v>43</v>
      </c>
      <c r="B171" s="273"/>
      <c r="C171" s="274" t="s">
        <v>78</v>
      </c>
      <c r="D171" s="275"/>
      <c r="E171" s="275"/>
      <c r="F171" s="275"/>
      <c r="G171" s="275"/>
      <c r="H171" s="275"/>
      <c r="I171" s="275"/>
      <c r="J171" s="276"/>
      <c r="K171" s="3"/>
    </row>
    <row r="172" spans="1:11" ht="15.75" thickBot="1">
      <c r="A172" s="277"/>
      <c r="B172" s="278"/>
      <c r="C172" s="278"/>
      <c r="D172" s="278"/>
      <c r="E172" s="278"/>
      <c r="F172" s="278"/>
      <c r="G172" s="278"/>
      <c r="H172" s="278"/>
      <c r="I172" s="278"/>
      <c r="J172" s="279"/>
    </row>
    <row r="173" spans="1:11" ht="15.75" thickBot="1">
      <c r="A173" s="263" t="s">
        <v>45</v>
      </c>
      <c r="B173" s="264"/>
      <c r="C173" s="265"/>
      <c r="D173" s="2" t="s">
        <v>46</v>
      </c>
      <c r="E173" s="5"/>
      <c r="F173" s="266" t="s">
        <v>47</v>
      </c>
      <c r="G173" s="266"/>
      <c r="H173" s="267"/>
      <c r="I173" s="2" t="s">
        <v>66</v>
      </c>
      <c r="J173" s="6"/>
    </row>
    <row r="174" spans="1:11">
      <c r="A174" s="260"/>
      <c r="B174" s="261"/>
      <c r="C174" s="261"/>
      <c r="D174" s="261"/>
      <c r="E174" s="261"/>
      <c r="F174" s="261"/>
      <c r="G174" s="261"/>
      <c r="H174" s="261"/>
      <c r="I174" s="261"/>
      <c r="J174" s="262"/>
    </row>
    <row r="175" spans="1:11" ht="16.5" thickBot="1">
      <c r="A175" s="257" t="s">
        <v>49</v>
      </c>
      <c r="B175" s="258"/>
      <c r="C175" s="258"/>
      <c r="D175" s="258"/>
      <c r="E175" s="258"/>
      <c r="F175" s="258"/>
      <c r="G175" s="258"/>
      <c r="H175" s="258"/>
      <c r="I175" s="258"/>
      <c r="J175" s="259"/>
    </row>
    <row r="176" spans="1:11">
      <c r="A176" s="210" t="s">
        <v>79</v>
      </c>
      <c r="B176" s="246"/>
      <c r="C176" s="246"/>
      <c r="D176" s="246"/>
      <c r="E176" s="246"/>
      <c r="F176" s="246"/>
      <c r="G176" s="246"/>
      <c r="H176" s="246"/>
      <c r="I176" s="246"/>
      <c r="J176" s="247"/>
      <c r="K176" s="3"/>
    </row>
    <row r="177" spans="1:11">
      <c r="A177" s="254"/>
      <c r="B177" s="255"/>
      <c r="C177" s="255"/>
      <c r="D177" s="255"/>
      <c r="E177" s="255"/>
      <c r="F177" s="255"/>
      <c r="G177" s="255"/>
      <c r="H177" s="255"/>
      <c r="I177" s="255"/>
      <c r="J177" s="256"/>
      <c r="K177" s="3"/>
    </row>
    <row r="178" spans="1:11">
      <c r="A178" s="254"/>
      <c r="B178" s="255"/>
      <c r="C178" s="255"/>
      <c r="D178" s="255"/>
      <c r="E178" s="255"/>
      <c r="F178" s="255"/>
      <c r="G178" s="255"/>
      <c r="H178" s="255"/>
      <c r="I178" s="255"/>
      <c r="J178" s="256"/>
      <c r="K178" s="3"/>
    </row>
    <row r="179" spans="1:11">
      <c r="A179" s="254"/>
      <c r="B179" s="255"/>
      <c r="C179" s="255"/>
      <c r="D179" s="255"/>
      <c r="E179" s="255"/>
      <c r="F179" s="255"/>
      <c r="G179" s="255"/>
      <c r="H179" s="255"/>
      <c r="I179" s="255"/>
      <c r="J179" s="256"/>
      <c r="K179" s="3"/>
    </row>
    <row r="180" spans="1:11">
      <c r="A180" s="254"/>
      <c r="B180" s="255"/>
      <c r="C180" s="255"/>
      <c r="D180" s="255"/>
      <c r="E180" s="255"/>
      <c r="F180" s="255"/>
      <c r="G180" s="255"/>
      <c r="H180" s="255"/>
      <c r="I180" s="255"/>
      <c r="J180" s="256"/>
      <c r="K180" s="3"/>
    </row>
    <row r="181" spans="1:11">
      <c r="A181" s="254"/>
      <c r="B181" s="255"/>
      <c r="C181" s="255"/>
      <c r="D181" s="255"/>
      <c r="E181" s="255"/>
      <c r="F181" s="255"/>
      <c r="G181" s="255"/>
      <c r="H181" s="255"/>
      <c r="I181" s="255"/>
      <c r="J181" s="256"/>
      <c r="K181" s="3"/>
    </row>
    <row r="182" spans="1:11">
      <c r="A182" s="254"/>
      <c r="B182" s="255"/>
      <c r="C182" s="255"/>
      <c r="D182" s="255"/>
      <c r="E182" s="255"/>
      <c r="F182" s="255"/>
      <c r="G182" s="255"/>
      <c r="H182" s="255"/>
      <c r="I182" s="255"/>
      <c r="J182" s="256"/>
      <c r="K182" s="3"/>
    </row>
    <row r="183" spans="1:11">
      <c r="A183" s="254"/>
      <c r="B183" s="255"/>
      <c r="C183" s="255"/>
      <c r="D183" s="255"/>
      <c r="E183" s="255"/>
      <c r="F183" s="255"/>
      <c r="G183" s="255"/>
      <c r="H183" s="255"/>
      <c r="I183" s="255"/>
      <c r="J183" s="256"/>
      <c r="K183" s="3"/>
    </row>
    <row r="184" spans="1:11">
      <c r="A184" s="254"/>
      <c r="B184" s="255"/>
      <c r="C184" s="255"/>
      <c r="D184" s="255"/>
      <c r="E184" s="255"/>
      <c r="F184" s="255"/>
      <c r="G184" s="255"/>
      <c r="H184" s="255"/>
      <c r="I184" s="255"/>
      <c r="J184" s="256"/>
      <c r="K184" s="3"/>
    </row>
    <row r="185" spans="1:11" ht="15.75" thickBot="1">
      <c r="A185" s="251"/>
      <c r="B185" s="252"/>
      <c r="C185" s="252"/>
      <c r="D185" s="252"/>
      <c r="E185" s="252"/>
      <c r="F185" s="252"/>
      <c r="G185" s="252"/>
      <c r="H185" s="252"/>
      <c r="I185" s="252"/>
      <c r="J185" s="253"/>
      <c r="K185" s="3"/>
    </row>
    <row r="186" spans="1:11">
      <c r="A186" s="260"/>
      <c r="B186" s="261"/>
      <c r="C186" s="261"/>
      <c r="D186" s="261"/>
      <c r="E186" s="261"/>
      <c r="F186" s="261"/>
      <c r="G186" s="261"/>
      <c r="H186" s="261"/>
      <c r="I186" s="261"/>
      <c r="J186" s="262"/>
    </row>
    <row r="187" spans="1:11" ht="16.5" thickBot="1">
      <c r="A187" s="257" t="s">
        <v>51</v>
      </c>
      <c r="B187" s="258"/>
      <c r="C187" s="258"/>
      <c r="D187" s="258"/>
      <c r="E187" s="258"/>
      <c r="F187" s="258"/>
      <c r="G187" s="258"/>
      <c r="H187" s="258"/>
      <c r="I187" s="258"/>
      <c r="J187" s="259"/>
    </row>
    <row r="188" spans="1:11">
      <c r="A188" s="210" t="s">
        <v>80</v>
      </c>
      <c r="B188" s="246"/>
      <c r="C188" s="246"/>
      <c r="D188" s="246"/>
      <c r="E188" s="246"/>
      <c r="F188" s="246"/>
      <c r="G188" s="246"/>
      <c r="H188" s="246"/>
      <c r="I188" s="246"/>
      <c r="J188" s="247"/>
      <c r="K188" s="3"/>
    </row>
    <row r="189" spans="1:11">
      <c r="A189" s="248"/>
      <c r="B189" s="249"/>
      <c r="C189" s="249"/>
      <c r="D189" s="249"/>
      <c r="E189" s="249"/>
      <c r="F189" s="249"/>
      <c r="G189" s="249"/>
      <c r="H189" s="249"/>
      <c r="I189" s="249"/>
      <c r="J189" s="250"/>
      <c r="K189" s="3"/>
    </row>
    <row r="190" spans="1:11">
      <c r="A190" s="248"/>
      <c r="B190" s="249"/>
      <c r="C190" s="249"/>
      <c r="D190" s="249"/>
      <c r="E190" s="249"/>
      <c r="F190" s="249"/>
      <c r="G190" s="249"/>
      <c r="H190" s="249"/>
      <c r="I190" s="249"/>
      <c r="J190" s="250"/>
      <c r="K190" s="3"/>
    </row>
    <row r="191" spans="1:11">
      <c r="A191" s="248"/>
      <c r="B191" s="249"/>
      <c r="C191" s="249"/>
      <c r="D191" s="249"/>
      <c r="E191" s="249"/>
      <c r="F191" s="249"/>
      <c r="G191" s="249"/>
      <c r="H191" s="249"/>
      <c r="I191" s="249"/>
      <c r="J191" s="250"/>
      <c r="K191" s="3"/>
    </row>
    <row r="192" spans="1:11" ht="15.75" thickBot="1">
      <c r="A192" s="251"/>
      <c r="B192" s="252"/>
      <c r="C192" s="252"/>
      <c r="D192" s="252"/>
      <c r="E192" s="252"/>
      <c r="F192" s="252"/>
      <c r="G192" s="252"/>
      <c r="H192" s="252"/>
      <c r="I192" s="252"/>
      <c r="J192" s="253"/>
      <c r="K192" s="3"/>
    </row>
    <row r="193" spans="1:11">
      <c r="A193" s="260"/>
      <c r="B193" s="261"/>
      <c r="C193" s="261"/>
      <c r="D193" s="261"/>
      <c r="E193" s="261"/>
      <c r="F193" s="261"/>
      <c r="G193" s="261"/>
      <c r="H193" s="261"/>
      <c r="I193" s="261"/>
      <c r="J193" s="262"/>
    </row>
    <row r="194" spans="1:11" ht="16.5" thickBot="1">
      <c r="A194" s="257" t="s">
        <v>53</v>
      </c>
      <c r="B194" s="258"/>
      <c r="C194" s="258"/>
      <c r="D194" s="258"/>
      <c r="E194" s="258"/>
      <c r="F194" s="258"/>
      <c r="G194" s="258"/>
      <c r="H194" s="258"/>
      <c r="I194" s="258"/>
      <c r="J194" s="259"/>
    </row>
    <row r="195" spans="1:11" ht="15.75" customHeight="1">
      <c r="A195" s="210" t="s">
        <v>81</v>
      </c>
      <c r="B195" s="246"/>
      <c r="C195" s="246"/>
      <c r="D195" s="246"/>
      <c r="E195" s="246"/>
      <c r="F195" s="246"/>
      <c r="G195" s="246"/>
      <c r="H195" s="246"/>
      <c r="I195" s="246"/>
      <c r="J195" s="247"/>
      <c r="K195" s="3"/>
    </row>
    <row r="196" spans="1:11">
      <c r="A196" s="248"/>
      <c r="B196" s="249"/>
      <c r="C196" s="249"/>
      <c r="D196" s="249"/>
      <c r="E196" s="249"/>
      <c r="F196" s="249"/>
      <c r="G196" s="249"/>
      <c r="H196" s="249"/>
      <c r="I196" s="249"/>
      <c r="J196" s="250"/>
      <c r="K196" s="3"/>
    </row>
    <row r="197" spans="1:11">
      <c r="A197" s="248"/>
      <c r="B197" s="249"/>
      <c r="C197" s="249"/>
      <c r="D197" s="249"/>
      <c r="E197" s="249"/>
      <c r="F197" s="249"/>
      <c r="G197" s="249"/>
      <c r="H197" s="249"/>
      <c r="I197" s="249"/>
      <c r="J197" s="250"/>
      <c r="K197" s="3"/>
    </row>
    <row r="198" spans="1:11">
      <c r="A198" s="248"/>
      <c r="B198" s="249"/>
      <c r="C198" s="249"/>
      <c r="D198" s="249"/>
      <c r="E198" s="249"/>
      <c r="F198" s="249"/>
      <c r="G198" s="249"/>
      <c r="H198" s="249"/>
      <c r="I198" s="249"/>
      <c r="J198" s="250"/>
      <c r="K198" s="3"/>
    </row>
    <row r="199" spans="1:11">
      <c r="A199" s="248"/>
      <c r="B199" s="249"/>
      <c r="C199" s="249"/>
      <c r="D199" s="249"/>
      <c r="E199" s="249"/>
      <c r="F199" s="249"/>
      <c r="G199" s="249"/>
      <c r="H199" s="249"/>
      <c r="I199" s="249"/>
      <c r="J199" s="250"/>
      <c r="K199" s="3"/>
    </row>
    <row r="200" spans="1:11" ht="15.75" thickBot="1">
      <c r="A200" s="251"/>
      <c r="B200" s="252"/>
      <c r="C200" s="252"/>
      <c r="D200" s="252"/>
      <c r="E200" s="252"/>
      <c r="F200" s="252"/>
      <c r="G200" s="252"/>
      <c r="H200" s="252"/>
      <c r="I200" s="252"/>
      <c r="J200" s="253"/>
      <c r="K200" s="3"/>
    </row>
    <row r="201" spans="1:11">
      <c r="A201" s="260"/>
      <c r="B201" s="261"/>
      <c r="C201" s="261"/>
      <c r="D201" s="261"/>
      <c r="E201" s="261"/>
      <c r="F201" s="261"/>
      <c r="G201" s="261"/>
      <c r="H201" s="261"/>
      <c r="I201" s="261"/>
      <c r="J201" s="262"/>
    </row>
    <row r="202" spans="1:11" ht="16.5" customHeight="1">
      <c r="A202" s="230" t="s">
        <v>55</v>
      </c>
      <c r="B202" s="231"/>
      <c r="C202" s="231"/>
      <c r="D202" s="231"/>
      <c r="E202" s="231"/>
      <c r="F202" s="231"/>
      <c r="G202" s="231"/>
      <c r="H202" s="231"/>
      <c r="I202" s="231"/>
      <c r="J202" s="232"/>
    </row>
    <row r="203" spans="1:11" ht="15" customHeight="1" thickBot="1">
      <c r="A203" s="233"/>
      <c r="B203" s="234"/>
      <c r="C203" s="234"/>
      <c r="D203" s="234"/>
      <c r="E203" s="234"/>
      <c r="F203" s="234"/>
      <c r="G203" s="234"/>
      <c r="H203" s="234"/>
      <c r="I203" s="234"/>
      <c r="J203" s="235"/>
      <c r="K203" s="3"/>
    </row>
    <row r="204" spans="1:11" ht="15" customHeight="1">
      <c r="A204" s="236" t="s">
        <v>82</v>
      </c>
      <c r="B204" s="237"/>
      <c r="C204" s="237"/>
      <c r="D204" s="237"/>
      <c r="E204" s="237"/>
      <c r="F204" s="237"/>
      <c r="G204" s="237"/>
      <c r="H204" s="237"/>
      <c r="I204" s="237"/>
      <c r="J204" s="238"/>
      <c r="K204" s="3"/>
    </row>
    <row r="205" spans="1:11" ht="15" customHeight="1">
      <c r="A205" s="239"/>
      <c r="B205" s="240"/>
      <c r="C205" s="240"/>
      <c r="D205" s="240"/>
      <c r="E205" s="240"/>
      <c r="F205" s="240"/>
      <c r="G205" s="240"/>
      <c r="H205" s="240"/>
      <c r="I205" s="240"/>
      <c r="J205" s="241"/>
      <c r="K205" s="3"/>
    </row>
    <row r="206" spans="1:11" ht="15" customHeight="1">
      <c r="A206" s="239"/>
      <c r="B206" s="240"/>
      <c r="C206" s="240"/>
      <c r="D206" s="240"/>
      <c r="E206" s="240"/>
      <c r="F206" s="240"/>
      <c r="G206" s="240"/>
      <c r="H206" s="240"/>
      <c r="I206" s="240"/>
      <c r="J206" s="241"/>
      <c r="K206" s="3"/>
    </row>
    <row r="207" spans="1:11" ht="15" customHeight="1">
      <c r="A207" s="239"/>
      <c r="B207" s="240"/>
      <c r="C207" s="240"/>
      <c r="D207" s="240"/>
      <c r="E207" s="240"/>
      <c r="F207" s="240"/>
      <c r="G207" s="240"/>
      <c r="H207" s="240"/>
      <c r="I207" s="240"/>
      <c r="J207" s="241"/>
      <c r="K207" s="3"/>
    </row>
    <row r="208" spans="1:11" ht="15" customHeight="1">
      <c r="A208" s="239"/>
      <c r="B208" s="240"/>
      <c r="C208" s="240"/>
      <c r="D208" s="240"/>
      <c r="E208" s="240"/>
      <c r="F208" s="240"/>
      <c r="G208" s="240"/>
      <c r="H208" s="240"/>
      <c r="I208" s="240"/>
      <c r="J208" s="241"/>
      <c r="K208" s="3"/>
    </row>
    <row r="209" spans="1:11" ht="15.75" customHeight="1" thickBot="1">
      <c r="A209" s="242"/>
      <c r="B209" s="243"/>
      <c r="C209" s="243"/>
      <c r="D209" s="243"/>
      <c r="E209" s="243"/>
      <c r="F209" s="243"/>
      <c r="G209" s="243"/>
      <c r="H209" s="243"/>
      <c r="I209" s="243"/>
      <c r="J209" s="244"/>
      <c r="K209" s="3"/>
    </row>
    <row r="210" spans="1:11">
      <c r="A210" s="245"/>
      <c r="B210" s="245"/>
      <c r="C210" s="245"/>
      <c r="D210" s="245"/>
      <c r="E210" s="245"/>
      <c r="F210" s="245"/>
      <c r="G210" s="245"/>
      <c r="H210" s="245"/>
      <c r="I210" s="245"/>
      <c r="J210" s="245"/>
    </row>
    <row r="211" spans="1:11" ht="18.75">
      <c r="A211" s="268" t="s">
        <v>83</v>
      </c>
      <c r="B211" s="268"/>
      <c r="C211" s="268"/>
      <c r="D211" s="268"/>
      <c r="E211" s="268"/>
      <c r="F211" s="268"/>
      <c r="G211" s="268"/>
      <c r="H211" s="268"/>
      <c r="I211" s="268"/>
      <c r="J211" s="268"/>
    </row>
    <row r="212" spans="1:11" ht="15.75" thickBot="1">
      <c r="A212" s="269"/>
      <c r="B212" s="270"/>
      <c r="C212" s="270"/>
      <c r="D212" s="270"/>
      <c r="E212" s="270"/>
      <c r="F212" s="270"/>
      <c r="G212" s="270"/>
      <c r="H212" s="270"/>
      <c r="I212" s="270"/>
      <c r="J212" s="271"/>
    </row>
    <row r="213" spans="1:11" ht="16.5" thickBot="1">
      <c r="A213" s="272" t="s">
        <v>43</v>
      </c>
      <c r="B213" s="273"/>
      <c r="C213" s="274" t="s">
        <v>84</v>
      </c>
      <c r="D213" s="275"/>
      <c r="E213" s="275"/>
      <c r="F213" s="275"/>
      <c r="G213" s="275"/>
      <c r="H213" s="275"/>
      <c r="I213" s="275"/>
      <c r="J213" s="276"/>
      <c r="K213" s="3"/>
    </row>
    <row r="214" spans="1:11" ht="15.75" thickBot="1">
      <c r="A214" s="277"/>
      <c r="B214" s="278"/>
      <c r="C214" s="278"/>
      <c r="D214" s="278"/>
      <c r="E214" s="278"/>
      <c r="F214" s="278"/>
      <c r="G214" s="278"/>
      <c r="H214" s="278"/>
      <c r="I214" s="278"/>
      <c r="J214" s="279"/>
    </row>
    <row r="215" spans="1:11" ht="15.75" thickBot="1">
      <c r="A215" s="263" t="s">
        <v>45</v>
      </c>
      <c r="B215" s="264"/>
      <c r="C215" s="265"/>
      <c r="D215" s="2" t="s">
        <v>46</v>
      </c>
      <c r="E215" s="5"/>
      <c r="F215" s="266" t="s">
        <v>47</v>
      </c>
      <c r="G215" s="266"/>
      <c r="H215" s="267"/>
      <c r="I215" s="2" t="s">
        <v>66</v>
      </c>
      <c r="J215" s="6"/>
    </row>
    <row r="216" spans="1:11">
      <c r="A216" s="260"/>
      <c r="B216" s="261"/>
      <c r="C216" s="261"/>
      <c r="D216" s="261"/>
      <c r="E216" s="261"/>
      <c r="F216" s="261"/>
      <c r="G216" s="261"/>
      <c r="H216" s="261"/>
      <c r="I216" s="261"/>
      <c r="J216" s="262"/>
    </row>
    <row r="217" spans="1:11" ht="16.5" thickBot="1">
      <c r="A217" s="257" t="s">
        <v>49</v>
      </c>
      <c r="B217" s="258"/>
      <c r="C217" s="258"/>
      <c r="D217" s="258"/>
      <c r="E217" s="258"/>
      <c r="F217" s="258"/>
      <c r="G217" s="258"/>
      <c r="H217" s="258"/>
      <c r="I217" s="258"/>
      <c r="J217" s="259"/>
    </row>
    <row r="218" spans="1:11">
      <c r="A218" s="210" t="s">
        <v>85</v>
      </c>
      <c r="B218" s="246"/>
      <c r="C218" s="246"/>
      <c r="D218" s="246"/>
      <c r="E218" s="246"/>
      <c r="F218" s="246"/>
      <c r="G218" s="246"/>
      <c r="H218" s="246"/>
      <c r="I218" s="246"/>
      <c r="J218" s="247"/>
      <c r="K218" s="3"/>
    </row>
    <row r="219" spans="1:11">
      <c r="A219" s="254"/>
      <c r="B219" s="255"/>
      <c r="C219" s="255"/>
      <c r="D219" s="255"/>
      <c r="E219" s="255"/>
      <c r="F219" s="255"/>
      <c r="G219" s="255"/>
      <c r="H219" s="255"/>
      <c r="I219" s="255"/>
      <c r="J219" s="256"/>
      <c r="K219" s="3"/>
    </row>
    <row r="220" spans="1:11">
      <c r="A220" s="254"/>
      <c r="B220" s="255"/>
      <c r="C220" s="255"/>
      <c r="D220" s="255"/>
      <c r="E220" s="255"/>
      <c r="F220" s="255"/>
      <c r="G220" s="255"/>
      <c r="H220" s="255"/>
      <c r="I220" s="255"/>
      <c r="J220" s="256"/>
      <c r="K220" s="3"/>
    </row>
    <row r="221" spans="1:11">
      <c r="A221" s="254"/>
      <c r="B221" s="255"/>
      <c r="C221" s="255"/>
      <c r="D221" s="255"/>
      <c r="E221" s="255"/>
      <c r="F221" s="255"/>
      <c r="G221" s="255"/>
      <c r="H221" s="255"/>
      <c r="I221" s="255"/>
      <c r="J221" s="256"/>
      <c r="K221" s="3"/>
    </row>
    <row r="222" spans="1:11">
      <c r="A222" s="254"/>
      <c r="B222" s="255"/>
      <c r="C222" s="255"/>
      <c r="D222" s="255"/>
      <c r="E222" s="255"/>
      <c r="F222" s="255"/>
      <c r="G222" s="255"/>
      <c r="H222" s="255"/>
      <c r="I222" s="255"/>
      <c r="J222" s="256"/>
      <c r="K222" s="3"/>
    </row>
    <row r="223" spans="1:11">
      <c r="A223" s="254"/>
      <c r="B223" s="255"/>
      <c r="C223" s="255"/>
      <c r="D223" s="255"/>
      <c r="E223" s="255"/>
      <c r="F223" s="255"/>
      <c r="G223" s="255"/>
      <c r="H223" s="255"/>
      <c r="I223" s="255"/>
      <c r="J223" s="256"/>
      <c r="K223" s="3"/>
    </row>
    <row r="224" spans="1:11">
      <c r="A224" s="254"/>
      <c r="B224" s="255"/>
      <c r="C224" s="255"/>
      <c r="D224" s="255"/>
      <c r="E224" s="255"/>
      <c r="F224" s="255"/>
      <c r="G224" s="255"/>
      <c r="H224" s="255"/>
      <c r="I224" s="255"/>
      <c r="J224" s="256"/>
      <c r="K224" s="3"/>
    </row>
    <row r="225" spans="1:11">
      <c r="A225" s="254"/>
      <c r="B225" s="255"/>
      <c r="C225" s="255"/>
      <c r="D225" s="255"/>
      <c r="E225" s="255"/>
      <c r="F225" s="255"/>
      <c r="G225" s="255"/>
      <c r="H225" s="255"/>
      <c r="I225" s="255"/>
      <c r="J225" s="256"/>
      <c r="K225" s="3"/>
    </row>
    <row r="226" spans="1:11">
      <c r="A226" s="254"/>
      <c r="B226" s="255"/>
      <c r="C226" s="255"/>
      <c r="D226" s="255"/>
      <c r="E226" s="255"/>
      <c r="F226" s="255"/>
      <c r="G226" s="255"/>
      <c r="H226" s="255"/>
      <c r="I226" s="255"/>
      <c r="J226" s="256"/>
      <c r="K226" s="3"/>
    </row>
    <row r="227" spans="1:11" ht="15.75" thickBot="1">
      <c r="A227" s="251"/>
      <c r="B227" s="252"/>
      <c r="C227" s="252"/>
      <c r="D227" s="252"/>
      <c r="E227" s="252"/>
      <c r="F227" s="252"/>
      <c r="G227" s="252"/>
      <c r="H227" s="252"/>
      <c r="I227" s="252"/>
      <c r="J227" s="253"/>
      <c r="K227" s="3"/>
    </row>
    <row r="228" spans="1:11">
      <c r="A228" s="260"/>
      <c r="B228" s="261"/>
      <c r="C228" s="261"/>
      <c r="D228" s="261"/>
      <c r="E228" s="261"/>
      <c r="F228" s="261"/>
      <c r="G228" s="261"/>
      <c r="H228" s="261"/>
      <c r="I228" s="261"/>
      <c r="J228" s="262"/>
    </row>
    <row r="229" spans="1:11" ht="16.5" thickBot="1">
      <c r="A229" s="257" t="s">
        <v>51</v>
      </c>
      <c r="B229" s="258"/>
      <c r="C229" s="258"/>
      <c r="D229" s="258"/>
      <c r="E229" s="258"/>
      <c r="F229" s="258"/>
      <c r="G229" s="258"/>
      <c r="H229" s="258"/>
      <c r="I229" s="258"/>
      <c r="J229" s="259"/>
    </row>
    <row r="230" spans="1:11">
      <c r="A230" s="210" t="s">
        <v>86</v>
      </c>
      <c r="B230" s="246"/>
      <c r="C230" s="246"/>
      <c r="D230" s="246"/>
      <c r="E230" s="246"/>
      <c r="F230" s="246"/>
      <c r="G230" s="246"/>
      <c r="H230" s="246"/>
      <c r="I230" s="246"/>
      <c r="J230" s="247"/>
      <c r="K230" s="3"/>
    </row>
    <row r="231" spans="1:11">
      <c r="A231" s="254"/>
      <c r="B231" s="255"/>
      <c r="C231" s="255"/>
      <c r="D231" s="255"/>
      <c r="E231" s="255"/>
      <c r="F231" s="255"/>
      <c r="G231" s="255"/>
      <c r="H231" s="255"/>
      <c r="I231" s="255"/>
      <c r="J231" s="256"/>
      <c r="K231" s="3"/>
    </row>
    <row r="232" spans="1:11">
      <c r="A232" s="248"/>
      <c r="B232" s="249"/>
      <c r="C232" s="249"/>
      <c r="D232" s="249"/>
      <c r="E232" s="249"/>
      <c r="F232" s="249"/>
      <c r="G232" s="249"/>
      <c r="H232" s="249"/>
      <c r="I232" s="249"/>
      <c r="J232" s="250"/>
      <c r="K232" s="3"/>
    </row>
    <row r="233" spans="1:11">
      <c r="A233" s="248"/>
      <c r="B233" s="249"/>
      <c r="C233" s="249"/>
      <c r="D233" s="249"/>
      <c r="E233" s="249"/>
      <c r="F233" s="249"/>
      <c r="G233" s="249"/>
      <c r="H233" s="249"/>
      <c r="I233" s="249"/>
      <c r="J233" s="250"/>
      <c r="K233" s="3"/>
    </row>
    <row r="234" spans="1:11" ht="15.75" thickBot="1">
      <c r="A234" s="251"/>
      <c r="B234" s="252"/>
      <c r="C234" s="252"/>
      <c r="D234" s="252"/>
      <c r="E234" s="252"/>
      <c r="F234" s="252"/>
      <c r="G234" s="252"/>
      <c r="H234" s="252"/>
      <c r="I234" s="252"/>
      <c r="J234" s="253"/>
      <c r="K234" s="3"/>
    </row>
    <row r="235" spans="1:11">
      <c r="A235" s="260"/>
      <c r="B235" s="261"/>
      <c r="C235" s="261"/>
      <c r="D235" s="261"/>
      <c r="E235" s="261"/>
      <c r="F235" s="261"/>
      <c r="G235" s="261"/>
      <c r="H235" s="261"/>
      <c r="I235" s="261"/>
      <c r="J235" s="262"/>
    </row>
    <row r="236" spans="1:11" ht="16.5" thickBot="1">
      <c r="A236" s="257" t="s">
        <v>53</v>
      </c>
      <c r="B236" s="258"/>
      <c r="C236" s="258"/>
      <c r="D236" s="258"/>
      <c r="E236" s="258"/>
      <c r="F236" s="258"/>
      <c r="G236" s="258"/>
      <c r="H236" s="258"/>
      <c r="I236" s="258"/>
      <c r="J236" s="259"/>
    </row>
    <row r="237" spans="1:11">
      <c r="A237" s="210" t="s">
        <v>87</v>
      </c>
      <c r="B237" s="246"/>
      <c r="C237" s="246"/>
      <c r="D237" s="246"/>
      <c r="E237" s="246"/>
      <c r="F237" s="246"/>
      <c r="G237" s="246"/>
      <c r="H237" s="246"/>
      <c r="I237" s="246"/>
      <c r="J237" s="247"/>
      <c r="K237" s="3"/>
    </row>
    <row r="238" spans="1:11">
      <c r="A238" s="254"/>
      <c r="B238" s="255"/>
      <c r="C238" s="255"/>
      <c r="D238" s="255"/>
      <c r="E238" s="255"/>
      <c r="F238" s="255"/>
      <c r="G238" s="255"/>
      <c r="H238" s="255"/>
      <c r="I238" s="255"/>
      <c r="J238" s="256"/>
      <c r="K238" s="3"/>
    </row>
    <row r="239" spans="1:11">
      <c r="A239" s="254"/>
      <c r="B239" s="255"/>
      <c r="C239" s="255"/>
      <c r="D239" s="255"/>
      <c r="E239" s="255"/>
      <c r="F239" s="255"/>
      <c r="G239" s="255"/>
      <c r="H239" s="255"/>
      <c r="I239" s="255"/>
      <c r="J239" s="256"/>
      <c r="K239" s="3"/>
    </row>
    <row r="240" spans="1:11">
      <c r="A240" s="254"/>
      <c r="B240" s="255"/>
      <c r="C240" s="255"/>
      <c r="D240" s="255"/>
      <c r="E240" s="255"/>
      <c r="F240" s="255"/>
      <c r="G240" s="255"/>
      <c r="H240" s="255"/>
      <c r="I240" s="255"/>
      <c r="J240" s="256"/>
      <c r="K240" s="3"/>
    </row>
    <row r="241" spans="1:11">
      <c r="A241" s="248"/>
      <c r="B241" s="249"/>
      <c r="C241" s="249"/>
      <c r="D241" s="249"/>
      <c r="E241" s="249"/>
      <c r="F241" s="249"/>
      <c r="G241" s="249"/>
      <c r="H241" s="249"/>
      <c r="I241" s="249"/>
      <c r="J241" s="250"/>
      <c r="K241" s="3"/>
    </row>
    <row r="242" spans="1:11" ht="15.75" thickBot="1">
      <c r="A242" s="251"/>
      <c r="B242" s="252"/>
      <c r="C242" s="252"/>
      <c r="D242" s="252"/>
      <c r="E242" s="252"/>
      <c r="F242" s="252"/>
      <c r="G242" s="252"/>
      <c r="H242" s="252"/>
      <c r="I242" s="252"/>
      <c r="J242" s="253"/>
      <c r="K242" s="3"/>
    </row>
    <row r="243" spans="1:11">
      <c r="A243" s="260"/>
      <c r="B243" s="261"/>
      <c r="C243" s="261"/>
      <c r="D243" s="261"/>
      <c r="E243" s="261"/>
      <c r="F243" s="261"/>
      <c r="G243" s="261"/>
      <c r="H243" s="261"/>
      <c r="I243" s="261"/>
      <c r="J243" s="262"/>
    </row>
    <row r="244" spans="1:11" ht="16.5" customHeight="1">
      <c r="A244" s="230" t="s">
        <v>55</v>
      </c>
      <c r="B244" s="231"/>
      <c r="C244" s="231"/>
      <c r="D244" s="231"/>
      <c r="E244" s="231"/>
      <c r="F244" s="231"/>
      <c r="G244" s="231"/>
      <c r="H244" s="231"/>
      <c r="I244" s="231"/>
      <c r="J244" s="232"/>
    </row>
    <row r="245" spans="1:11" ht="15" customHeight="1" thickBot="1">
      <c r="A245" s="233"/>
      <c r="B245" s="234"/>
      <c r="C245" s="234"/>
      <c r="D245" s="234"/>
      <c r="E245" s="234"/>
      <c r="F245" s="234"/>
      <c r="G245" s="234"/>
      <c r="H245" s="234"/>
      <c r="I245" s="234"/>
      <c r="J245" s="235"/>
      <c r="K245" s="3"/>
    </row>
    <row r="246" spans="1:11" ht="15" customHeight="1">
      <c r="A246" s="236" t="s">
        <v>82</v>
      </c>
      <c r="B246" s="237"/>
      <c r="C246" s="237"/>
      <c r="D246" s="237"/>
      <c r="E246" s="237"/>
      <c r="F246" s="237"/>
      <c r="G246" s="237"/>
      <c r="H246" s="237"/>
      <c r="I246" s="237"/>
      <c r="J246" s="238"/>
      <c r="K246" s="3"/>
    </row>
    <row r="247" spans="1:11" ht="15" customHeight="1">
      <c r="A247" s="239"/>
      <c r="B247" s="240"/>
      <c r="C247" s="240"/>
      <c r="D247" s="240"/>
      <c r="E247" s="240"/>
      <c r="F247" s="240"/>
      <c r="G247" s="240"/>
      <c r="H247" s="240"/>
      <c r="I247" s="240"/>
      <c r="J247" s="241"/>
      <c r="K247" s="3"/>
    </row>
    <row r="248" spans="1:11" ht="15" customHeight="1">
      <c r="A248" s="239"/>
      <c r="B248" s="240"/>
      <c r="C248" s="240"/>
      <c r="D248" s="240"/>
      <c r="E248" s="240"/>
      <c r="F248" s="240"/>
      <c r="G248" s="240"/>
      <c r="H248" s="240"/>
      <c r="I248" s="240"/>
      <c r="J248" s="241"/>
      <c r="K248" s="3"/>
    </row>
    <row r="249" spans="1:11" ht="15" customHeight="1">
      <c r="A249" s="239"/>
      <c r="B249" s="240"/>
      <c r="C249" s="240"/>
      <c r="D249" s="240"/>
      <c r="E249" s="240"/>
      <c r="F249" s="240"/>
      <c r="G249" s="240"/>
      <c r="H249" s="240"/>
      <c r="I249" s="240"/>
      <c r="J249" s="241"/>
      <c r="K249" s="3"/>
    </row>
    <row r="250" spans="1:11" ht="15" customHeight="1">
      <c r="A250" s="239"/>
      <c r="B250" s="240"/>
      <c r="C250" s="240"/>
      <c r="D250" s="240"/>
      <c r="E250" s="240"/>
      <c r="F250" s="240"/>
      <c r="G250" s="240"/>
      <c r="H250" s="240"/>
      <c r="I250" s="240"/>
      <c r="J250" s="241"/>
      <c r="K250" s="3"/>
    </row>
    <row r="251" spans="1:11" ht="15.75" customHeight="1" thickBot="1">
      <c r="A251" s="242"/>
      <c r="B251" s="243"/>
      <c r="C251" s="243"/>
      <c r="D251" s="243"/>
      <c r="E251" s="243"/>
      <c r="F251" s="243"/>
      <c r="G251" s="243"/>
      <c r="H251" s="243"/>
      <c r="I251" s="243"/>
      <c r="J251" s="244"/>
      <c r="K251" s="3"/>
    </row>
    <row r="252" spans="1:11">
      <c r="A252" s="245"/>
      <c r="B252" s="245"/>
      <c r="C252" s="245"/>
      <c r="D252" s="245"/>
      <c r="E252" s="245"/>
      <c r="F252" s="245"/>
      <c r="G252" s="245"/>
      <c r="H252" s="245"/>
      <c r="I252" s="245"/>
      <c r="J252" s="245"/>
    </row>
    <row r="253" spans="1:11" ht="18.75">
      <c r="A253" s="268" t="s">
        <v>88</v>
      </c>
      <c r="B253" s="268"/>
      <c r="C253" s="268"/>
      <c r="D253" s="268"/>
      <c r="E253" s="268"/>
      <c r="F253" s="268"/>
      <c r="G253" s="268"/>
      <c r="H253" s="268"/>
      <c r="I253" s="268"/>
      <c r="J253" s="268"/>
    </row>
    <row r="254" spans="1:11" ht="15.75" thickBot="1">
      <c r="A254" s="269"/>
      <c r="B254" s="270"/>
      <c r="C254" s="270"/>
      <c r="D254" s="270"/>
      <c r="E254" s="270"/>
      <c r="F254" s="270"/>
      <c r="G254" s="270"/>
      <c r="H254" s="270"/>
      <c r="I254" s="270"/>
      <c r="J254" s="271"/>
    </row>
    <row r="255" spans="1:11" ht="16.5" thickBot="1">
      <c r="A255" s="272" t="s">
        <v>43</v>
      </c>
      <c r="B255" s="273"/>
      <c r="C255" s="274" t="s">
        <v>89</v>
      </c>
      <c r="D255" s="275"/>
      <c r="E255" s="275"/>
      <c r="F255" s="275"/>
      <c r="G255" s="275"/>
      <c r="H255" s="275"/>
      <c r="I255" s="275"/>
      <c r="J255" s="276"/>
      <c r="K255" s="3"/>
    </row>
    <row r="256" spans="1:11" ht="15.75" thickBot="1">
      <c r="A256" s="277"/>
      <c r="B256" s="278"/>
      <c r="C256" s="278"/>
      <c r="D256" s="278"/>
      <c r="E256" s="278"/>
      <c r="F256" s="278"/>
      <c r="G256" s="278"/>
      <c r="H256" s="278"/>
      <c r="I256" s="278"/>
      <c r="J256" s="279"/>
    </row>
    <row r="257" spans="1:11" ht="15.75" thickBot="1">
      <c r="A257" s="263" t="s">
        <v>45</v>
      </c>
      <c r="B257" s="264"/>
      <c r="C257" s="265"/>
      <c r="D257" s="2" t="s">
        <v>46</v>
      </c>
      <c r="E257" s="5"/>
      <c r="F257" s="266" t="s">
        <v>47</v>
      </c>
      <c r="G257" s="266"/>
      <c r="H257" s="267"/>
      <c r="I257" s="2" t="s">
        <v>66</v>
      </c>
      <c r="J257" s="6"/>
    </row>
    <row r="258" spans="1:11">
      <c r="A258" s="260"/>
      <c r="B258" s="261"/>
      <c r="C258" s="261"/>
      <c r="D258" s="261"/>
      <c r="E258" s="261"/>
      <c r="F258" s="261"/>
      <c r="G258" s="261"/>
      <c r="H258" s="261"/>
      <c r="I258" s="261"/>
      <c r="J258" s="262"/>
    </row>
    <row r="259" spans="1:11" ht="16.5" thickBot="1">
      <c r="A259" s="257" t="s">
        <v>49</v>
      </c>
      <c r="B259" s="258"/>
      <c r="C259" s="258"/>
      <c r="D259" s="258"/>
      <c r="E259" s="258"/>
      <c r="F259" s="258"/>
      <c r="G259" s="258"/>
      <c r="H259" s="258"/>
      <c r="I259" s="258"/>
      <c r="J259" s="259"/>
    </row>
    <row r="260" spans="1:11">
      <c r="A260" s="210" t="s">
        <v>90</v>
      </c>
      <c r="B260" s="246"/>
      <c r="C260" s="246"/>
      <c r="D260" s="246"/>
      <c r="E260" s="246"/>
      <c r="F260" s="246"/>
      <c r="G260" s="246"/>
      <c r="H260" s="246"/>
      <c r="I260" s="246"/>
      <c r="J260" s="247"/>
      <c r="K260" s="3"/>
    </row>
    <row r="261" spans="1:11">
      <c r="A261" s="248"/>
      <c r="B261" s="249"/>
      <c r="C261" s="249"/>
      <c r="D261" s="249"/>
      <c r="E261" s="249"/>
      <c r="F261" s="249"/>
      <c r="G261" s="249"/>
      <c r="H261" s="249"/>
      <c r="I261" s="249"/>
      <c r="J261" s="250"/>
      <c r="K261" s="3"/>
    </row>
    <row r="262" spans="1:11">
      <c r="A262" s="248"/>
      <c r="B262" s="249"/>
      <c r="C262" s="249"/>
      <c r="D262" s="249"/>
      <c r="E262" s="249"/>
      <c r="F262" s="249"/>
      <c r="G262" s="249"/>
      <c r="H262" s="249"/>
      <c r="I262" s="249"/>
      <c r="J262" s="250"/>
      <c r="K262" s="3"/>
    </row>
    <row r="263" spans="1:11">
      <c r="A263" s="248"/>
      <c r="B263" s="249"/>
      <c r="C263" s="249"/>
      <c r="D263" s="249"/>
      <c r="E263" s="249"/>
      <c r="F263" s="249"/>
      <c r="G263" s="249"/>
      <c r="H263" s="249"/>
      <c r="I263" s="249"/>
      <c r="J263" s="250"/>
      <c r="K263" s="3"/>
    </row>
    <row r="264" spans="1:11">
      <c r="A264" s="248"/>
      <c r="B264" s="249"/>
      <c r="C264" s="249"/>
      <c r="D264" s="249"/>
      <c r="E264" s="249"/>
      <c r="F264" s="249"/>
      <c r="G264" s="249"/>
      <c r="H264" s="249"/>
      <c r="I264" s="249"/>
      <c r="J264" s="250"/>
      <c r="K264" s="3"/>
    </row>
    <row r="265" spans="1:11">
      <c r="A265" s="248"/>
      <c r="B265" s="249"/>
      <c r="C265" s="249"/>
      <c r="D265" s="249"/>
      <c r="E265" s="249"/>
      <c r="F265" s="249"/>
      <c r="G265" s="249"/>
      <c r="H265" s="249"/>
      <c r="I265" s="249"/>
      <c r="J265" s="250"/>
      <c r="K265" s="3"/>
    </row>
    <row r="266" spans="1:11">
      <c r="A266" s="248"/>
      <c r="B266" s="249"/>
      <c r="C266" s="249"/>
      <c r="D266" s="249"/>
      <c r="E266" s="249"/>
      <c r="F266" s="249"/>
      <c r="G266" s="249"/>
      <c r="H266" s="249"/>
      <c r="I266" s="249"/>
      <c r="J266" s="250"/>
      <c r="K266" s="3"/>
    </row>
    <row r="267" spans="1:11">
      <c r="A267" s="248"/>
      <c r="B267" s="249"/>
      <c r="C267" s="249"/>
      <c r="D267" s="249"/>
      <c r="E267" s="249"/>
      <c r="F267" s="249"/>
      <c r="G267" s="249"/>
      <c r="H267" s="249"/>
      <c r="I267" s="249"/>
      <c r="J267" s="250"/>
      <c r="K267" s="3"/>
    </row>
    <row r="268" spans="1:11">
      <c r="A268" s="248"/>
      <c r="B268" s="249"/>
      <c r="C268" s="249"/>
      <c r="D268" s="249"/>
      <c r="E268" s="249"/>
      <c r="F268" s="249"/>
      <c r="G268" s="249"/>
      <c r="H268" s="249"/>
      <c r="I268" s="249"/>
      <c r="J268" s="250"/>
      <c r="K268" s="3"/>
    </row>
    <row r="269" spans="1:11" ht="15.75" thickBot="1">
      <c r="A269" s="251"/>
      <c r="B269" s="252"/>
      <c r="C269" s="252"/>
      <c r="D269" s="252"/>
      <c r="E269" s="252"/>
      <c r="F269" s="252"/>
      <c r="G269" s="252"/>
      <c r="H269" s="252"/>
      <c r="I269" s="252"/>
      <c r="J269" s="253"/>
      <c r="K269" s="3"/>
    </row>
    <row r="270" spans="1:11">
      <c r="A270" s="260"/>
      <c r="B270" s="261"/>
      <c r="C270" s="261"/>
      <c r="D270" s="261"/>
      <c r="E270" s="261"/>
      <c r="F270" s="261"/>
      <c r="G270" s="261"/>
      <c r="H270" s="261"/>
      <c r="I270" s="261"/>
      <c r="J270" s="262"/>
    </row>
    <row r="271" spans="1:11" ht="16.5" thickBot="1">
      <c r="A271" s="257" t="s">
        <v>51</v>
      </c>
      <c r="B271" s="258"/>
      <c r="C271" s="258"/>
      <c r="D271" s="258"/>
      <c r="E271" s="258"/>
      <c r="F271" s="258"/>
      <c r="G271" s="258"/>
      <c r="H271" s="258"/>
      <c r="I271" s="258"/>
      <c r="J271" s="259"/>
    </row>
    <row r="272" spans="1:11">
      <c r="A272" s="210" t="s">
        <v>91</v>
      </c>
      <c r="B272" s="246"/>
      <c r="C272" s="246"/>
      <c r="D272" s="246"/>
      <c r="E272" s="246"/>
      <c r="F272" s="246"/>
      <c r="G272" s="246"/>
      <c r="H272" s="246"/>
      <c r="I272" s="246"/>
      <c r="J272" s="247"/>
      <c r="K272" s="3"/>
    </row>
    <row r="273" spans="1:11">
      <c r="A273" s="248"/>
      <c r="B273" s="249"/>
      <c r="C273" s="249"/>
      <c r="D273" s="249"/>
      <c r="E273" s="249"/>
      <c r="F273" s="249"/>
      <c r="G273" s="249"/>
      <c r="H273" s="249"/>
      <c r="I273" s="249"/>
      <c r="J273" s="250"/>
      <c r="K273" s="3"/>
    </row>
    <row r="274" spans="1:11">
      <c r="A274" s="248"/>
      <c r="B274" s="249"/>
      <c r="C274" s="249"/>
      <c r="D274" s="249"/>
      <c r="E274" s="249"/>
      <c r="F274" s="249"/>
      <c r="G274" s="249"/>
      <c r="H274" s="249"/>
      <c r="I274" s="249"/>
      <c r="J274" s="250"/>
      <c r="K274" s="3"/>
    </row>
    <row r="275" spans="1:11">
      <c r="A275" s="248"/>
      <c r="B275" s="249"/>
      <c r="C275" s="249"/>
      <c r="D275" s="249"/>
      <c r="E275" s="249"/>
      <c r="F275" s="249"/>
      <c r="G275" s="249"/>
      <c r="H275" s="249"/>
      <c r="I275" s="249"/>
      <c r="J275" s="250"/>
      <c r="K275" s="3"/>
    </row>
    <row r="276" spans="1:11" ht="15.75" thickBot="1">
      <c r="A276" s="251"/>
      <c r="B276" s="252"/>
      <c r="C276" s="252"/>
      <c r="D276" s="252"/>
      <c r="E276" s="252"/>
      <c r="F276" s="252"/>
      <c r="G276" s="252"/>
      <c r="H276" s="252"/>
      <c r="I276" s="252"/>
      <c r="J276" s="253"/>
      <c r="K276" s="3"/>
    </row>
    <row r="277" spans="1:11">
      <c r="A277" s="260"/>
      <c r="B277" s="261"/>
      <c r="C277" s="261"/>
      <c r="D277" s="261"/>
      <c r="E277" s="261"/>
      <c r="F277" s="261"/>
      <c r="G277" s="261"/>
      <c r="H277" s="261"/>
      <c r="I277" s="261"/>
      <c r="J277" s="262"/>
    </row>
    <row r="278" spans="1:11" ht="16.5" thickBot="1">
      <c r="A278" s="257" t="s">
        <v>53</v>
      </c>
      <c r="B278" s="258"/>
      <c r="C278" s="258"/>
      <c r="D278" s="258"/>
      <c r="E278" s="258"/>
      <c r="F278" s="258"/>
      <c r="G278" s="258"/>
      <c r="H278" s="258"/>
      <c r="I278" s="258"/>
      <c r="J278" s="259"/>
    </row>
    <row r="279" spans="1:11" ht="15.75" customHeight="1">
      <c r="A279" s="210" t="s">
        <v>92</v>
      </c>
      <c r="B279" s="246"/>
      <c r="C279" s="246"/>
      <c r="D279" s="246"/>
      <c r="E279" s="246"/>
      <c r="F279" s="246"/>
      <c r="G279" s="246"/>
      <c r="H279" s="246"/>
      <c r="I279" s="246"/>
      <c r="J279" s="247"/>
      <c r="K279" s="3"/>
    </row>
    <row r="280" spans="1:11">
      <c r="A280" s="248"/>
      <c r="B280" s="249"/>
      <c r="C280" s="249"/>
      <c r="D280" s="249"/>
      <c r="E280" s="249"/>
      <c r="F280" s="249"/>
      <c r="G280" s="249"/>
      <c r="H280" s="249"/>
      <c r="I280" s="249"/>
      <c r="J280" s="250"/>
      <c r="K280" s="3"/>
    </row>
    <row r="281" spans="1:11">
      <c r="A281" s="248"/>
      <c r="B281" s="249"/>
      <c r="C281" s="249"/>
      <c r="D281" s="249"/>
      <c r="E281" s="249"/>
      <c r="F281" s="249"/>
      <c r="G281" s="249"/>
      <c r="H281" s="249"/>
      <c r="I281" s="249"/>
      <c r="J281" s="250"/>
      <c r="K281" s="3"/>
    </row>
    <row r="282" spans="1:11">
      <c r="A282" s="248"/>
      <c r="B282" s="249"/>
      <c r="C282" s="249"/>
      <c r="D282" s="249"/>
      <c r="E282" s="249"/>
      <c r="F282" s="249"/>
      <c r="G282" s="249"/>
      <c r="H282" s="249"/>
      <c r="I282" s="249"/>
      <c r="J282" s="250"/>
      <c r="K282" s="3"/>
    </row>
    <row r="283" spans="1:11">
      <c r="A283" s="248"/>
      <c r="B283" s="249"/>
      <c r="C283" s="249"/>
      <c r="D283" s="249"/>
      <c r="E283" s="249"/>
      <c r="F283" s="249"/>
      <c r="G283" s="249"/>
      <c r="H283" s="249"/>
      <c r="I283" s="249"/>
      <c r="J283" s="250"/>
      <c r="K283" s="3"/>
    </row>
    <row r="284" spans="1:11" ht="15.75" thickBot="1">
      <c r="A284" s="251"/>
      <c r="B284" s="252"/>
      <c r="C284" s="252"/>
      <c r="D284" s="252"/>
      <c r="E284" s="252"/>
      <c r="F284" s="252"/>
      <c r="G284" s="252"/>
      <c r="H284" s="252"/>
      <c r="I284" s="252"/>
      <c r="J284" s="253"/>
      <c r="K284" s="3"/>
    </row>
    <row r="285" spans="1:11">
      <c r="A285" s="260"/>
      <c r="B285" s="261"/>
      <c r="C285" s="261"/>
      <c r="D285" s="261"/>
      <c r="E285" s="261"/>
      <c r="F285" s="261"/>
      <c r="G285" s="261"/>
      <c r="H285" s="261"/>
      <c r="I285" s="261"/>
      <c r="J285" s="262"/>
    </row>
    <row r="286" spans="1:11" ht="16.5" customHeight="1">
      <c r="A286" s="230" t="s">
        <v>55</v>
      </c>
      <c r="B286" s="231"/>
      <c r="C286" s="231"/>
      <c r="D286" s="231"/>
      <c r="E286" s="231"/>
      <c r="F286" s="231"/>
      <c r="G286" s="231"/>
      <c r="H286" s="231"/>
      <c r="I286" s="231"/>
      <c r="J286" s="232"/>
    </row>
    <row r="287" spans="1:11" ht="15" customHeight="1" thickBot="1">
      <c r="A287" s="233"/>
      <c r="B287" s="234"/>
      <c r="C287" s="234"/>
      <c r="D287" s="234"/>
      <c r="E287" s="234"/>
      <c r="F287" s="234"/>
      <c r="G287" s="234"/>
      <c r="H287" s="234"/>
      <c r="I287" s="234"/>
      <c r="J287" s="235"/>
      <c r="K287" s="3"/>
    </row>
    <row r="288" spans="1:11" ht="15" customHeight="1">
      <c r="A288" s="236" t="s">
        <v>93</v>
      </c>
      <c r="B288" s="237"/>
      <c r="C288" s="237"/>
      <c r="D288" s="237"/>
      <c r="E288" s="237"/>
      <c r="F288" s="237"/>
      <c r="G288" s="237"/>
      <c r="H288" s="237"/>
      <c r="I288" s="237"/>
      <c r="J288" s="238"/>
      <c r="K288" s="3"/>
    </row>
    <row r="289" spans="1:11" ht="15" customHeight="1">
      <c r="A289" s="239"/>
      <c r="B289" s="240"/>
      <c r="C289" s="240"/>
      <c r="D289" s="240"/>
      <c r="E289" s="240"/>
      <c r="F289" s="240"/>
      <c r="G289" s="240"/>
      <c r="H289" s="240"/>
      <c r="I289" s="240"/>
      <c r="J289" s="241"/>
      <c r="K289" s="3"/>
    </row>
    <row r="290" spans="1:11" ht="15" customHeight="1">
      <c r="A290" s="239"/>
      <c r="B290" s="240"/>
      <c r="C290" s="240"/>
      <c r="D290" s="240"/>
      <c r="E290" s="240"/>
      <c r="F290" s="240"/>
      <c r="G290" s="240"/>
      <c r="H290" s="240"/>
      <c r="I290" s="240"/>
      <c r="J290" s="241"/>
      <c r="K290" s="3"/>
    </row>
    <row r="291" spans="1:11" ht="15" customHeight="1">
      <c r="A291" s="239"/>
      <c r="B291" s="240"/>
      <c r="C291" s="240"/>
      <c r="D291" s="240"/>
      <c r="E291" s="240"/>
      <c r="F291" s="240"/>
      <c r="G291" s="240"/>
      <c r="H291" s="240"/>
      <c r="I291" s="240"/>
      <c r="J291" s="241"/>
      <c r="K291" s="3"/>
    </row>
    <row r="292" spans="1:11" ht="15" customHeight="1">
      <c r="A292" s="239"/>
      <c r="B292" s="240"/>
      <c r="C292" s="240"/>
      <c r="D292" s="240"/>
      <c r="E292" s="240"/>
      <c r="F292" s="240"/>
      <c r="G292" s="240"/>
      <c r="H292" s="240"/>
      <c r="I292" s="240"/>
      <c r="J292" s="241"/>
      <c r="K292" s="3"/>
    </row>
    <row r="293" spans="1:11" ht="15.75" customHeight="1" thickBot="1">
      <c r="A293" s="242"/>
      <c r="B293" s="243"/>
      <c r="C293" s="243"/>
      <c r="D293" s="243"/>
      <c r="E293" s="243"/>
      <c r="F293" s="243"/>
      <c r="G293" s="243"/>
      <c r="H293" s="243"/>
      <c r="I293" s="243"/>
      <c r="J293" s="244"/>
      <c r="K293" s="3"/>
    </row>
    <row r="294" spans="1:11">
      <c r="A294" s="245"/>
      <c r="B294" s="245"/>
      <c r="C294" s="245"/>
      <c r="D294" s="245"/>
      <c r="E294" s="245"/>
      <c r="F294" s="245"/>
      <c r="G294" s="245"/>
      <c r="H294" s="245"/>
      <c r="I294" s="245"/>
      <c r="J294" s="245"/>
    </row>
    <row r="295" spans="1:11" ht="18.75">
      <c r="A295" s="268" t="s">
        <v>94</v>
      </c>
      <c r="B295" s="268"/>
      <c r="C295" s="268"/>
      <c r="D295" s="268"/>
      <c r="E295" s="268"/>
      <c r="F295" s="268"/>
      <c r="G295" s="268"/>
      <c r="H295" s="268"/>
      <c r="I295" s="268"/>
      <c r="J295" s="268"/>
    </row>
    <row r="296" spans="1:11" ht="15.75" thickBot="1">
      <c r="A296" s="269"/>
      <c r="B296" s="270"/>
      <c r="C296" s="270"/>
      <c r="D296" s="270"/>
      <c r="E296" s="270"/>
      <c r="F296" s="270"/>
      <c r="G296" s="270"/>
      <c r="H296" s="270"/>
      <c r="I296" s="270"/>
      <c r="J296" s="271"/>
    </row>
    <row r="297" spans="1:11" ht="16.5" thickBot="1">
      <c r="A297" s="272" t="s">
        <v>43</v>
      </c>
      <c r="B297" s="273"/>
      <c r="C297" s="274" t="s">
        <v>95</v>
      </c>
      <c r="D297" s="275"/>
      <c r="E297" s="275"/>
      <c r="F297" s="275"/>
      <c r="G297" s="275"/>
      <c r="H297" s="275"/>
      <c r="I297" s="275"/>
      <c r="J297" s="276"/>
      <c r="K297" s="3"/>
    </row>
    <row r="298" spans="1:11" ht="15.75" thickBot="1">
      <c r="A298" s="277"/>
      <c r="B298" s="278"/>
      <c r="C298" s="278"/>
      <c r="D298" s="278"/>
      <c r="E298" s="278"/>
      <c r="F298" s="278"/>
      <c r="G298" s="278"/>
      <c r="H298" s="278"/>
      <c r="I298" s="278"/>
      <c r="J298" s="279"/>
    </row>
    <row r="299" spans="1:11" ht="15.75" thickBot="1">
      <c r="A299" s="263" t="s">
        <v>45</v>
      </c>
      <c r="B299" s="264"/>
      <c r="C299" s="265"/>
      <c r="D299" s="2" t="s">
        <v>46</v>
      </c>
      <c r="E299" s="5"/>
      <c r="F299" s="266" t="s">
        <v>47</v>
      </c>
      <c r="G299" s="266"/>
      <c r="H299" s="267"/>
      <c r="I299" s="2" t="s">
        <v>96</v>
      </c>
      <c r="J299" s="6"/>
    </row>
    <row r="300" spans="1:11">
      <c r="A300" s="260"/>
      <c r="B300" s="261"/>
      <c r="C300" s="261"/>
      <c r="D300" s="261"/>
      <c r="E300" s="261"/>
      <c r="F300" s="261"/>
      <c r="G300" s="261"/>
      <c r="H300" s="261"/>
      <c r="I300" s="261"/>
      <c r="J300" s="262"/>
    </row>
    <row r="301" spans="1:11" ht="16.5" thickBot="1">
      <c r="A301" s="257" t="s">
        <v>49</v>
      </c>
      <c r="B301" s="258"/>
      <c r="C301" s="258"/>
      <c r="D301" s="258"/>
      <c r="E301" s="258"/>
      <c r="F301" s="258"/>
      <c r="G301" s="258"/>
      <c r="H301" s="258"/>
      <c r="I301" s="258"/>
      <c r="J301" s="259"/>
    </row>
    <row r="302" spans="1:11">
      <c r="A302" s="210" t="s">
        <v>97</v>
      </c>
      <c r="B302" s="246"/>
      <c r="C302" s="246"/>
      <c r="D302" s="246"/>
      <c r="E302" s="246"/>
      <c r="F302" s="246"/>
      <c r="G302" s="246"/>
      <c r="H302" s="246"/>
      <c r="I302" s="246"/>
      <c r="J302" s="247"/>
      <c r="K302" s="3"/>
    </row>
    <row r="303" spans="1:11">
      <c r="A303" s="254"/>
      <c r="B303" s="255"/>
      <c r="C303" s="255"/>
      <c r="D303" s="255"/>
      <c r="E303" s="255"/>
      <c r="F303" s="255"/>
      <c r="G303" s="255"/>
      <c r="H303" s="255"/>
      <c r="I303" s="255"/>
      <c r="J303" s="256"/>
      <c r="K303" s="3"/>
    </row>
    <row r="304" spans="1:11">
      <c r="A304" s="254"/>
      <c r="B304" s="255"/>
      <c r="C304" s="255"/>
      <c r="D304" s="255"/>
      <c r="E304" s="255"/>
      <c r="F304" s="255"/>
      <c r="G304" s="255"/>
      <c r="H304" s="255"/>
      <c r="I304" s="255"/>
      <c r="J304" s="256"/>
      <c r="K304" s="3"/>
    </row>
    <row r="305" spans="1:11">
      <c r="A305" s="248"/>
      <c r="B305" s="249"/>
      <c r="C305" s="249"/>
      <c r="D305" s="249"/>
      <c r="E305" s="249"/>
      <c r="F305" s="249"/>
      <c r="G305" s="249"/>
      <c r="H305" s="249"/>
      <c r="I305" s="249"/>
      <c r="J305" s="250"/>
      <c r="K305" s="3"/>
    </row>
    <row r="306" spans="1:11">
      <c r="A306" s="248"/>
      <c r="B306" s="249"/>
      <c r="C306" s="249"/>
      <c r="D306" s="249"/>
      <c r="E306" s="249"/>
      <c r="F306" s="249"/>
      <c r="G306" s="249"/>
      <c r="H306" s="249"/>
      <c r="I306" s="249"/>
      <c r="J306" s="250"/>
      <c r="K306" s="3"/>
    </row>
    <row r="307" spans="1:11">
      <c r="A307" s="248"/>
      <c r="B307" s="249"/>
      <c r="C307" s="249"/>
      <c r="D307" s="249"/>
      <c r="E307" s="249"/>
      <c r="F307" s="249"/>
      <c r="G307" s="249"/>
      <c r="H307" s="249"/>
      <c r="I307" s="249"/>
      <c r="J307" s="250"/>
      <c r="K307" s="3"/>
    </row>
    <row r="308" spans="1:11">
      <c r="A308" s="248"/>
      <c r="B308" s="249"/>
      <c r="C308" s="249"/>
      <c r="D308" s="249"/>
      <c r="E308" s="249"/>
      <c r="F308" s="249"/>
      <c r="G308" s="249"/>
      <c r="H308" s="249"/>
      <c r="I308" s="249"/>
      <c r="J308" s="250"/>
      <c r="K308" s="3"/>
    </row>
    <row r="309" spans="1:11">
      <c r="A309" s="248"/>
      <c r="B309" s="249"/>
      <c r="C309" s="249"/>
      <c r="D309" s="249"/>
      <c r="E309" s="249"/>
      <c r="F309" s="249"/>
      <c r="G309" s="249"/>
      <c r="H309" s="249"/>
      <c r="I309" s="249"/>
      <c r="J309" s="250"/>
      <c r="K309" s="3"/>
    </row>
    <row r="310" spans="1:11">
      <c r="A310" s="248"/>
      <c r="B310" s="249"/>
      <c r="C310" s="249"/>
      <c r="D310" s="249"/>
      <c r="E310" s="249"/>
      <c r="F310" s="249"/>
      <c r="G310" s="249"/>
      <c r="H310" s="249"/>
      <c r="I310" s="249"/>
      <c r="J310" s="250"/>
      <c r="K310" s="3"/>
    </row>
    <row r="311" spans="1:11">
      <c r="A311" s="251"/>
      <c r="B311" s="252"/>
      <c r="C311" s="252"/>
      <c r="D311" s="252"/>
      <c r="E311" s="252"/>
      <c r="F311" s="252"/>
      <c r="G311" s="252"/>
      <c r="H311" s="252"/>
      <c r="I311" s="252"/>
      <c r="J311" s="253"/>
      <c r="K311" s="3"/>
    </row>
    <row r="312" spans="1:11">
      <c r="A312" s="260"/>
      <c r="B312" s="261"/>
      <c r="C312" s="261"/>
      <c r="D312" s="261"/>
      <c r="E312" s="261"/>
      <c r="F312" s="261"/>
      <c r="G312" s="261"/>
      <c r="H312" s="261"/>
      <c r="I312" s="261"/>
      <c r="J312" s="262"/>
    </row>
    <row r="313" spans="1:11" ht="16.5" thickBot="1">
      <c r="A313" s="257" t="s">
        <v>51</v>
      </c>
      <c r="B313" s="258"/>
      <c r="C313" s="258"/>
      <c r="D313" s="258"/>
      <c r="E313" s="258"/>
      <c r="F313" s="258"/>
      <c r="G313" s="258"/>
      <c r="H313" s="258"/>
      <c r="I313" s="258"/>
      <c r="J313" s="259"/>
    </row>
    <row r="314" spans="1:11">
      <c r="A314" s="210" t="s">
        <v>98</v>
      </c>
      <c r="B314" s="246"/>
      <c r="C314" s="246"/>
      <c r="D314" s="246"/>
      <c r="E314" s="246"/>
      <c r="F314" s="246"/>
      <c r="G314" s="246"/>
      <c r="H314" s="246"/>
      <c r="I314" s="246"/>
      <c r="J314" s="247"/>
      <c r="K314" s="3"/>
    </row>
    <row r="315" spans="1:11">
      <c r="A315" s="254"/>
      <c r="B315" s="255"/>
      <c r="C315" s="255"/>
      <c r="D315" s="255"/>
      <c r="E315" s="255"/>
      <c r="F315" s="255"/>
      <c r="G315" s="255"/>
      <c r="H315" s="255"/>
      <c r="I315" s="255"/>
      <c r="J315" s="256"/>
      <c r="K315" s="3"/>
    </row>
    <row r="316" spans="1:11">
      <c r="A316" s="248"/>
      <c r="B316" s="249"/>
      <c r="C316" s="249"/>
      <c r="D316" s="249"/>
      <c r="E316" s="249"/>
      <c r="F316" s="249"/>
      <c r="G316" s="249"/>
      <c r="H316" s="249"/>
      <c r="I316" s="249"/>
      <c r="J316" s="250"/>
      <c r="K316" s="3"/>
    </row>
    <row r="317" spans="1:11">
      <c r="A317" s="248"/>
      <c r="B317" s="249"/>
      <c r="C317" s="249"/>
      <c r="D317" s="249"/>
      <c r="E317" s="249"/>
      <c r="F317" s="249"/>
      <c r="G317" s="249"/>
      <c r="H317" s="249"/>
      <c r="I317" s="249"/>
      <c r="J317" s="250"/>
      <c r="K317" s="3"/>
    </row>
    <row r="318" spans="1:11" ht="15.75" thickBot="1">
      <c r="A318" s="251"/>
      <c r="B318" s="252"/>
      <c r="C318" s="252"/>
      <c r="D318" s="252"/>
      <c r="E318" s="252"/>
      <c r="F318" s="252"/>
      <c r="G318" s="252"/>
      <c r="H318" s="252"/>
      <c r="I318" s="252"/>
      <c r="J318" s="253"/>
      <c r="K318" s="3"/>
    </row>
    <row r="319" spans="1:11">
      <c r="A319" s="260"/>
      <c r="B319" s="261"/>
      <c r="C319" s="261"/>
      <c r="D319" s="261"/>
      <c r="E319" s="261"/>
      <c r="F319" s="261"/>
      <c r="G319" s="261"/>
      <c r="H319" s="261"/>
      <c r="I319" s="261"/>
      <c r="J319" s="262"/>
    </row>
    <row r="320" spans="1:11" ht="16.5" thickBot="1">
      <c r="A320" s="257" t="s">
        <v>53</v>
      </c>
      <c r="B320" s="258"/>
      <c r="C320" s="258"/>
      <c r="D320" s="258"/>
      <c r="E320" s="258"/>
      <c r="F320" s="258"/>
      <c r="G320" s="258"/>
      <c r="H320" s="258"/>
      <c r="I320" s="258"/>
      <c r="J320" s="259"/>
    </row>
    <row r="321" spans="1:11" ht="15.75" customHeight="1">
      <c r="A321" s="210" t="s">
        <v>99</v>
      </c>
      <c r="B321" s="246"/>
      <c r="C321" s="246"/>
      <c r="D321" s="246"/>
      <c r="E321" s="246"/>
      <c r="F321" s="246"/>
      <c r="G321" s="246"/>
      <c r="H321" s="246"/>
      <c r="I321" s="246"/>
      <c r="J321" s="247"/>
      <c r="K321" s="3"/>
    </row>
    <row r="322" spans="1:11">
      <c r="A322" s="248"/>
      <c r="B322" s="249"/>
      <c r="C322" s="249"/>
      <c r="D322" s="249"/>
      <c r="E322" s="249"/>
      <c r="F322" s="249"/>
      <c r="G322" s="249"/>
      <c r="H322" s="249"/>
      <c r="I322" s="249"/>
      <c r="J322" s="250"/>
      <c r="K322" s="3"/>
    </row>
    <row r="323" spans="1:11">
      <c r="A323" s="248"/>
      <c r="B323" s="249"/>
      <c r="C323" s="249"/>
      <c r="D323" s="249"/>
      <c r="E323" s="249"/>
      <c r="F323" s="249"/>
      <c r="G323" s="249"/>
      <c r="H323" s="249"/>
      <c r="I323" s="249"/>
      <c r="J323" s="250"/>
      <c r="K323" s="3"/>
    </row>
    <row r="324" spans="1:11">
      <c r="A324" s="248"/>
      <c r="B324" s="249"/>
      <c r="C324" s="249"/>
      <c r="D324" s="249"/>
      <c r="E324" s="249"/>
      <c r="F324" s="249"/>
      <c r="G324" s="249"/>
      <c r="H324" s="249"/>
      <c r="I324" s="249"/>
      <c r="J324" s="250"/>
      <c r="K324" s="3"/>
    </row>
    <row r="325" spans="1:11">
      <c r="A325" s="248"/>
      <c r="B325" s="249"/>
      <c r="C325" s="249"/>
      <c r="D325" s="249"/>
      <c r="E325" s="249"/>
      <c r="F325" s="249"/>
      <c r="G325" s="249"/>
      <c r="H325" s="249"/>
      <c r="I325" s="249"/>
      <c r="J325" s="250"/>
      <c r="K325" s="3"/>
    </row>
    <row r="326" spans="1:11" ht="15.75" thickBot="1">
      <c r="A326" s="251"/>
      <c r="B326" s="252"/>
      <c r="C326" s="252"/>
      <c r="D326" s="252"/>
      <c r="E326" s="252"/>
      <c r="F326" s="252"/>
      <c r="G326" s="252"/>
      <c r="H326" s="252"/>
      <c r="I326" s="252"/>
      <c r="J326" s="253"/>
      <c r="K326" s="3"/>
    </row>
    <row r="327" spans="1:11">
      <c r="A327" s="260"/>
      <c r="B327" s="261"/>
      <c r="C327" s="261"/>
      <c r="D327" s="261"/>
      <c r="E327" s="261"/>
      <c r="F327" s="261"/>
      <c r="G327" s="261"/>
      <c r="H327" s="261"/>
      <c r="I327" s="261"/>
      <c r="J327" s="262"/>
    </row>
    <row r="328" spans="1:11" ht="16.5" customHeight="1">
      <c r="A328" s="230" t="s">
        <v>55</v>
      </c>
      <c r="B328" s="231"/>
      <c r="C328" s="231"/>
      <c r="D328" s="231"/>
      <c r="E328" s="231"/>
      <c r="F328" s="231"/>
      <c r="G328" s="231"/>
      <c r="H328" s="231"/>
      <c r="I328" s="231"/>
      <c r="J328" s="232"/>
    </row>
    <row r="329" spans="1:11" ht="15" customHeight="1" thickBot="1">
      <c r="A329" s="233"/>
      <c r="B329" s="234"/>
      <c r="C329" s="234"/>
      <c r="D329" s="234"/>
      <c r="E329" s="234"/>
      <c r="F329" s="234"/>
      <c r="G329" s="234"/>
      <c r="H329" s="234"/>
      <c r="I329" s="234"/>
      <c r="J329" s="235"/>
      <c r="K329" s="3"/>
    </row>
    <row r="330" spans="1:11" ht="15" customHeight="1">
      <c r="A330" s="236" t="s">
        <v>100</v>
      </c>
      <c r="B330" s="237"/>
      <c r="C330" s="237"/>
      <c r="D330" s="237"/>
      <c r="E330" s="237"/>
      <c r="F330" s="237"/>
      <c r="G330" s="237"/>
      <c r="H330" s="237"/>
      <c r="I330" s="237"/>
      <c r="J330" s="238"/>
      <c r="K330" s="3"/>
    </row>
    <row r="331" spans="1:11" ht="15" customHeight="1">
      <c r="A331" s="239"/>
      <c r="B331" s="240"/>
      <c r="C331" s="240"/>
      <c r="D331" s="240"/>
      <c r="E331" s="240"/>
      <c r="F331" s="240"/>
      <c r="G331" s="240"/>
      <c r="H331" s="240"/>
      <c r="I331" s="240"/>
      <c r="J331" s="241"/>
      <c r="K331" s="3"/>
    </row>
    <row r="332" spans="1:11" ht="15" customHeight="1">
      <c r="A332" s="239"/>
      <c r="B332" s="240"/>
      <c r="C332" s="240"/>
      <c r="D332" s="240"/>
      <c r="E332" s="240"/>
      <c r="F332" s="240"/>
      <c r="G332" s="240"/>
      <c r="H332" s="240"/>
      <c r="I332" s="240"/>
      <c r="J332" s="241"/>
      <c r="K332" s="3"/>
    </row>
    <row r="333" spans="1:11" ht="15" customHeight="1">
      <c r="A333" s="239"/>
      <c r="B333" s="240"/>
      <c r="C333" s="240"/>
      <c r="D333" s="240"/>
      <c r="E333" s="240"/>
      <c r="F333" s="240"/>
      <c r="G333" s="240"/>
      <c r="H333" s="240"/>
      <c r="I333" s="240"/>
      <c r="J333" s="241"/>
      <c r="K333" s="3"/>
    </row>
    <row r="334" spans="1:11" ht="15" customHeight="1">
      <c r="A334" s="239"/>
      <c r="B334" s="240"/>
      <c r="C334" s="240"/>
      <c r="D334" s="240"/>
      <c r="E334" s="240"/>
      <c r="F334" s="240"/>
      <c r="G334" s="240"/>
      <c r="H334" s="240"/>
      <c r="I334" s="240"/>
      <c r="J334" s="241"/>
      <c r="K334" s="3"/>
    </row>
    <row r="335" spans="1:11" ht="15.75" customHeight="1" thickBot="1">
      <c r="A335" s="242"/>
      <c r="B335" s="243"/>
      <c r="C335" s="243"/>
      <c r="D335" s="243"/>
      <c r="E335" s="243"/>
      <c r="F335" s="243"/>
      <c r="G335" s="243"/>
      <c r="H335" s="243"/>
      <c r="I335" s="243"/>
      <c r="J335" s="244"/>
      <c r="K335" s="3"/>
    </row>
    <row r="336" spans="1:11">
      <c r="A336" s="245"/>
      <c r="B336" s="245"/>
      <c r="C336" s="245"/>
      <c r="D336" s="245"/>
      <c r="E336" s="245"/>
      <c r="F336" s="245"/>
      <c r="G336" s="245"/>
      <c r="H336" s="245"/>
      <c r="I336" s="245"/>
      <c r="J336" s="245"/>
    </row>
    <row r="337" spans="1:11" ht="18.75">
      <c r="A337" s="268" t="s">
        <v>101</v>
      </c>
      <c r="B337" s="268"/>
      <c r="C337" s="268"/>
      <c r="D337" s="268"/>
      <c r="E337" s="268"/>
      <c r="F337" s="268"/>
      <c r="G337" s="268"/>
      <c r="H337" s="268"/>
      <c r="I337" s="268"/>
      <c r="J337" s="268"/>
    </row>
    <row r="338" spans="1:11" ht="15.75" thickBot="1">
      <c r="A338" s="269"/>
      <c r="B338" s="270"/>
      <c r="C338" s="270"/>
      <c r="D338" s="270"/>
      <c r="E338" s="270"/>
      <c r="F338" s="270"/>
      <c r="G338" s="270"/>
      <c r="H338" s="270"/>
      <c r="I338" s="270"/>
      <c r="J338" s="271"/>
    </row>
    <row r="339" spans="1:11" ht="16.5" thickBot="1">
      <c r="A339" s="272" t="s">
        <v>43</v>
      </c>
      <c r="B339" s="273"/>
      <c r="C339" s="274" t="s">
        <v>102</v>
      </c>
      <c r="D339" s="275"/>
      <c r="E339" s="275"/>
      <c r="F339" s="275"/>
      <c r="G339" s="275"/>
      <c r="H339" s="275"/>
      <c r="I339" s="275"/>
      <c r="J339" s="276"/>
      <c r="K339" s="3"/>
    </row>
    <row r="340" spans="1:11" ht="15.75" thickBot="1">
      <c r="A340" s="277"/>
      <c r="B340" s="278"/>
      <c r="C340" s="278"/>
      <c r="D340" s="278"/>
      <c r="E340" s="278"/>
      <c r="F340" s="278"/>
      <c r="G340" s="278"/>
      <c r="H340" s="278"/>
      <c r="I340" s="278"/>
      <c r="J340" s="279"/>
    </row>
    <row r="341" spans="1:11" ht="15.75" thickBot="1">
      <c r="A341" s="263" t="s">
        <v>45</v>
      </c>
      <c r="B341" s="264"/>
      <c r="C341" s="265"/>
      <c r="D341" s="2" t="s">
        <v>46</v>
      </c>
      <c r="E341" s="5"/>
      <c r="F341" s="266" t="s">
        <v>47</v>
      </c>
      <c r="G341" s="266"/>
      <c r="H341" s="267"/>
      <c r="I341" s="2" t="s">
        <v>59</v>
      </c>
      <c r="J341" s="6"/>
    </row>
    <row r="342" spans="1:11">
      <c r="A342" s="260"/>
      <c r="B342" s="261"/>
      <c r="C342" s="261"/>
      <c r="D342" s="261"/>
      <c r="E342" s="261"/>
      <c r="F342" s="261"/>
      <c r="G342" s="261"/>
      <c r="H342" s="261"/>
      <c r="I342" s="261"/>
      <c r="J342" s="262"/>
    </row>
    <row r="343" spans="1:11" ht="16.5" thickBot="1">
      <c r="A343" s="257" t="s">
        <v>49</v>
      </c>
      <c r="B343" s="258"/>
      <c r="C343" s="258"/>
      <c r="D343" s="258"/>
      <c r="E343" s="258"/>
      <c r="F343" s="258"/>
      <c r="G343" s="258"/>
      <c r="H343" s="258"/>
      <c r="I343" s="258"/>
      <c r="J343" s="259"/>
    </row>
    <row r="344" spans="1:11">
      <c r="A344" s="210" t="s">
        <v>103</v>
      </c>
      <c r="B344" s="246"/>
      <c r="C344" s="246"/>
      <c r="D344" s="246"/>
      <c r="E344" s="246"/>
      <c r="F344" s="246"/>
      <c r="G344" s="246"/>
      <c r="H344" s="246"/>
      <c r="I344" s="246"/>
      <c r="J344" s="247"/>
      <c r="K344" s="3"/>
    </row>
    <row r="345" spans="1:11">
      <c r="A345" s="254"/>
      <c r="B345" s="255"/>
      <c r="C345" s="255"/>
      <c r="D345" s="255"/>
      <c r="E345" s="255"/>
      <c r="F345" s="255"/>
      <c r="G345" s="255"/>
      <c r="H345" s="255"/>
      <c r="I345" s="255"/>
      <c r="J345" s="256"/>
      <c r="K345" s="3"/>
    </row>
    <row r="346" spans="1:11">
      <c r="A346" s="254"/>
      <c r="B346" s="255"/>
      <c r="C346" s="255"/>
      <c r="D346" s="255"/>
      <c r="E346" s="255"/>
      <c r="F346" s="255"/>
      <c r="G346" s="255"/>
      <c r="H346" s="255"/>
      <c r="I346" s="255"/>
      <c r="J346" s="256"/>
      <c r="K346" s="3"/>
    </row>
    <row r="347" spans="1:11">
      <c r="A347" s="248"/>
      <c r="B347" s="249"/>
      <c r="C347" s="249"/>
      <c r="D347" s="249"/>
      <c r="E347" s="249"/>
      <c r="F347" s="249"/>
      <c r="G347" s="249"/>
      <c r="H347" s="249"/>
      <c r="I347" s="249"/>
      <c r="J347" s="250"/>
      <c r="K347" s="3"/>
    </row>
    <row r="348" spans="1:11">
      <c r="A348" s="248"/>
      <c r="B348" s="249"/>
      <c r="C348" s="249"/>
      <c r="D348" s="249"/>
      <c r="E348" s="249"/>
      <c r="F348" s="249"/>
      <c r="G348" s="249"/>
      <c r="H348" s="249"/>
      <c r="I348" s="249"/>
      <c r="J348" s="250"/>
      <c r="K348" s="3"/>
    </row>
    <row r="349" spans="1:11">
      <c r="A349" s="248"/>
      <c r="B349" s="249"/>
      <c r="C349" s="249"/>
      <c r="D349" s="249"/>
      <c r="E349" s="249"/>
      <c r="F349" s="249"/>
      <c r="G349" s="249"/>
      <c r="H349" s="249"/>
      <c r="I349" s="249"/>
      <c r="J349" s="250"/>
      <c r="K349" s="3"/>
    </row>
    <row r="350" spans="1:11">
      <c r="A350" s="248"/>
      <c r="B350" s="249"/>
      <c r="C350" s="249"/>
      <c r="D350" s="249"/>
      <c r="E350" s="249"/>
      <c r="F350" s="249"/>
      <c r="G350" s="249"/>
      <c r="H350" s="249"/>
      <c r="I350" s="249"/>
      <c r="J350" s="250"/>
      <c r="K350" s="3"/>
    </row>
    <row r="351" spans="1:11">
      <c r="A351" s="248"/>
      <c r="B351" s="249"/>
      <c r="C351" s="249"/>
      <c r="D351" s="249"/>
      <c r="E351" s="249"/>
      <c r="F351" s="249"/>
      <c r="G351" s="249"/>
      <c r="H351" s="249"/>
      <c r="I351" s="249"/>
      <c r="J351" s="250"/>
      <c r="K351" s="3"/>
    </row>
    <row r="352" spans="1:11">
      <c r="A352" s="248"/>
      <c r="B352" s="249"/>
      <c r="C352" s="249"/>
      <c r="D352" s="249"/>
      <c r="E352" s="249"/>
      <c r="F352" s="249"/>
      <c r="G352" s="249"/>
      <c r="H352" s="249"/>
      <c r="I352" s="249"/>
      <c r="J352" s="250"/>
      <c r="K352" s="3"/>
    </row>
    <row r="353" spans="1:11">
      <c r="A353" s="251"/>
      <c r="B353" s="252"/>
      <c r="C353" s="252"/>
      <c r="D353" s="252"/>
      <c r="E353" s="252"/>
      <c r="F353" s="252"/>
      <c r="G353" s="252"/>
      <c r="H353" s="252"/>
      <c r="I353" s="252"/>
      <c r="J353" s="253"/>
      <c r="K353" s="3"/>
    </row>
    <row r="354" spans="1:11">
      <c r="A354" s="260"/>
      <c r="B354" s="261"/>
      <c r="C354" s="261"/>
      <c r="D354" s="261"/>
      <c r="E354" s="261"/>
      <c r="F354" s="261"/>
      <c r="G354" s="261"/>
      <c r="H354" s="261"/>
      <c r="I354" s="261"/>
      <c r="J354" s="262"/>
    </row>
    <row r="355" spans="1:11" ht="16.5" thickBot="1">
      <c r="A355" s="257" t="s">
        <v>51</v>
      </c>
      <c r="B355" s="258"/>
      <c r="C355" s="258"/>
      <c r="D355" s="258"/>
      <c r="E355" s="258"/>
      <c r="F355" s="258"/>
      <c r="G355" s="258"/>
      <c r="H355" s="258"/>
      <c r="I355" s="258"/>
      <c r="J355" s="259"/>
    </row>
    <row r="356" spans="1:11">
      <c r="A356" s="210" t="s">
        <v>104</v>
      </c>
      <c r="B356" s="246"/>
      <c r="C356" s="246"/>
      <c r="D356" s="246"/>
      <c r="E356" s="246"/>
      <c r="F356" s="246"/>
      <c r="G356" s="246"/>
      <c r="H356" s="246"/>
      <c r="I356" s="246"/>
      <c r="J356" s="247"/>
      <c r="K356" s="3"/>
    </row>
    <row r="357" spans="1:11">
      <c r="A357" s="254"/>
      <c r="B357" s="255"/>
      <c r="C357" s="255"/>
      <c r="D357" s="255"/>
      <c r="E357" s="255"/>
      <c r="F357" s="255"/>
      <c r="G357" s="255"/>
      <c r="H357" s="255"/>
      <c r="I357" s="255"/>
      <c r="J357" s="256"/>
      <c r="K357" s="3"/>
    </row>
    <row r="358" spans="1:11">
      <c r="A358" s="254"/>
      <c r="B358" s="255"/>
      <c r="C358" s="255"/>
      <c r="D358" s="255"/>
      <c r="E358" s="255"/>
      <c r="F358" s="255"/>
      <c r="G358" s="255"/>
      <c r="H358" s="255"/>
      <c r="I358" s="255"/>
      <c r="J358" s="256"/>
      <c r="K358" s="3"/>
    </row>
    <row r="359" spans="1:11">
      <c r="A359" s="248"/>
      <c r="B359" s="249"/>
      <c r="C359" s="249"/>
      <c r="D359" s="249"/>
      <c r="E359" s="249"/>
      <c r="F359" s="249"/>
      <c r="G359" s="249"/>
      <c r="H359" s="249"/>
      <c r="I359" s="249"/>
      <c r="J359" s="250"/>
      <c r="K359" s="3"/>
    </row>
    <row r="360" spans="1:11" ht="15.75" thickBot="1">
      <c r="A360" s="251"/>
      <c r="B360" s="252"/>
      <c r="C360" s="252"/>
      <c r="D360" s="252"/>
      <c r="E360" s="252"/>
      <c r="F360" s="252"/>
      <c r="G360" s="252"/>
      <c r="H360" s="252"/>
      <c r="I360" s="252"/>
      <c r="J360" s="253"/>
      <c r="K360" s="3"/>
    </row>
    <row r="361" spans="1:11">
      <c r="A361" s="260"/>
      <c r="B361" s="261"/>
      <c r="C361" s="261"/>
      <c r="D361" s="261"/>
      <c r="E361" s="261"/>
      <c r="F361" s="261"/>
      <c r="G361" s="261"/>
      <c r="H361" s="261"/>
      <c r="I361" s="261"/>
      <c r="J361" s="262"/>
    </row>
    <row r="362" spans="1:11" ht="16.5" thickBot="1">
      <c r="A362" s="257" t="s">
        <v>53</v>
      </c>
      <c r="B362" s="258"/>
      <c r="C362" s="258"/>
      <c r="D362" s="258"/>
      <c r="E362" s="258"/>
      <c r="F362" s="258"/>
      <c r="G362" s="258"/>
      <c r="H362" s="258"/>
      <c r="I362" s="258"/>
      <c r="J362" s="259"/>
    </row>
    <row r="363" spans="1:11" ht="15.75" customHeight="1">
      <c r="A363" s="210" t="s">
        <v>105</v>
      </c>
      <c r="B363" s="246"/>
      <c r="C363" s="246"/>
      <c r="D363" s="246"/>
      <c r="E363" s="246"/>
      <c r="F363" s="246"/>
      <c r="G363" s="246"/>
      <c r="H363" s="246"/>
      <c r="I363" s="246"/>
      <c r="J363" s="247"/>
      <c r="K363" s="3"/>
    </row>
    <row r="364" spans="1:11">
      <c r="A364" s="248"/>
      <c r="B364" s="249"/>
      <c r="C364" s="249"/>
      <c r="D364" s="249"/>
      <c r="E364" s="249"/>
      <c r="F364" s="249"/>
      <c r="G364" s="249"/>
      <c r="H364" s="249"/>
      <c r="I364" s="249"/>
      <c r="J364" s="250"/>
      <c r="K364" s="3"/>
    </row>
    <row r="365" spans="1:11">
      <c r="A365" s="248"/>
      <c r="B365" s="249"/>
      <c r="C365" s="249"/>
      <c r="D365" s="249"/>
      <c r="E365" s="249"/>
      <c r="F365" s="249"/>
      <c r="G365" s="249"/>
      <c r="H365" s="249"/>
      <c r="I365" s="249"/>
      <c r="J365" s="250"/>
      <c r="K365" s="3"/>
    </row>
    <row r="366" spans="1:11">
      <c r="A366" s="248"/>
      <c r="B366" s="249"/>
      <c r="C366" s="249"/>
      <c r="D366" s="249"/>
      <c r="E366" s="249"/>
      <c r="F366" s="249"/>
      <c r="G366" s="249"/>
      <c r="H366" s="249"/>
      <c r="I366" s="249"/>
      <c r="J366" s="250"/>
      <c r="K366" s="3"/>
    </row>
    <row r="367" spans="1:11">
      <c r="A367" s="248"/>
      <c r="B367" s="249"/>
      <c r="C367" s="249"/>
      <c r="D367" s="249"/>
      <c r="E367" s="249"/>
      <c r="F367" s="249"/>
      <c r="G367" s="249"/>
      <c r="H367" s="249"/>
      <c r="I367" s="249"/>
      <c r="J367" s="250"/>
      <c r="K367" s="3"/>
    </row>
    <row r="368" spans="1:11">
      <c r="A368" s="251"/>
      <c r="B368" s="252"/>
      <c r="C368" s="252"/>
      <c r="D368" s="252"/>
      <c r="E368" s="252"/>
      <c r="F368" s="252"/>
      <c r="G368" s="252"/>
      <c r="H368" s="252"/>
      <c r="I368" s="252"/>
      <c r="J368" s="253"/>
      <c r="K368" s="3"/>
    </row>
    <row r="369" spans="1:11">
      <c r="A369" s="260"/>
      <c r="B369" s="261"/>
      <c r="C369" s="261"/>
      <c r="D369" s="261"/>
      <c r="E369" s="261"/>
      <c r="F369" s="261"/>
      <c r="G369" s="261"/>
      <c r="H369" s="261"/>
      <c r="I369" s="261"/>
      <c r="J369" s="262"/>
    </row>
    <row r="370" spans="1:11" ht="16.5" customHeight="1">
      <c r="A370" s="230" t="s">
        <v>55</v>
      </c>
      <c r="B370" s="231"/>
      <c r="C370" s="231"/>
      <c r="D370" s="231"/>
      <c r="E370" s="231"/>
      <c r="F370" s="231"/>
      <c r="G370" s="231"/>
      <c r="H370" s="231"/>
      <c r="I370" s="231"/>
      <c r="J370" s="232"/>
    </row>
    <row r="371" spans="1:11" ht="15" customHeight="1" thickBot="1">
      <c r="A371" s="233"/>
      <c r="B371" s="234"/>
      <c r="C371" s="234"/>
      <c r="D371" s="234"/>
      <c r="E371" s="234"/>
      <c r="F371" s="234"/>
      <c r="G371" s="234"/>
      <c r="H371" s="234"/>
      <c r="I371" s="234"/>
      <c r="J371" s="235"/>
      <c r="K371" s="3"/>
    </row>
    <row r="372" spans="1:11" ht="15" customHeight="1">
      <c r="A372" s="236" t="s">
        <v>106</v>
      </c>
      <c r="B372" s="237"/>
      <c r="C372" s="237"/>
      <c r="D372" s="237"/>
      <c r="E372" s="237"/>
      <c r="F372" s="237"/>
      <c r="G372" s="237"/>
      <c r="H372" s="237"/>
      <c r="I372" s="237"/>
      <c r="J372" s="238"/>
      <c r="K372" s="3"/>
    </row>
    <row r="373" spans="1:11" ht="15" customHeight="1">
      <c r="A373" s="239"/>
      <c r="B373" s="240"/>
      <c r="C373" s="240"/>
      <c r="D373" s="240"/>
      <c r="E373" s="240"/>
      <c r="F373" s="240"/>
      <c r="G373" s="240"/>
      <c r="H373" s="240"/>
      <c r="I373" s="240"/>
      <c r="J373" s="241"/>
      <c r="K373" s="3"/>
    </row>
    <row r="374" spans="1:11" ht="15" customHeight="1">
      <c r="A374" s="239"/>
      <c r="B374" s="240"/>
      <c r="C374" s="240"/>
      <c r="D374" s="240"/>
      <c r="E374" s="240"/>
      <c r="F374" s="240"/>
      <c r="G374" s="240"/>
      <c r="H374" s="240"/>
      <c r="I374" s="240"/>
      <c r="J374" s="241"/>
      <c r="K374" s="3"/>
    </row>
    <row r="375" spans="1:11" ht="15" customHeight="1">
      <c r="A375" s="239"/>
      <c r="B375" s="240"/>
      <c r="C375" s="240"/>
      <c r="D375" s="240"/>
      <c r="E375" s="240"/>
      <c r="F375" s="240"/>
      <c r="G375" s="240"/>
      <c r="H375" s="240"/>
      <c r="I375" s="240"/>
      <c r="J375" s="241"/>
      <c r="K375" s="3"/>
    </row>
    <row r="376" spans="1:11" ht="15" customHeight="1">
      <c r="A376" s="239"/>
      <c r="B376" s="240"/>
      <c r="C376" s="240"/>
      <c r="D376" s="240"/>
      <c r="E376" s="240"/>
      <c r="F376" s="240"/>
      <c r="G376" s="240"/>
      <c r="H376" s="240"/>
      <c r="I376" s="240"/>
      <c r="J376" s="241"/>
      <c r="K376" s="3"/>
    </row>
    <row r="377" spans="1:11" ht="15.75" customHeight="1" thickBot="1">
      <c r="A377" s="242"/>
      <c r="B377" s="243"/>
      <c r="C377" s="243"/>
      <c r="D377" s="243"/>
      <c r="E377" s="243"/>
      <c r="F377" s="243"/>
      <c r="G377" s="243"/>
      <c r="H377" s="243"/>
      <c r="I377" s="243"/>
      <c r="J377" s="244"/>
      <c r="K377" s="3"/>
    </row>
    <row r="378" spans="1:11">
      <c r="A378" s="245"/>
      <c r="B378" s="245"/>
      <c r="C378" s="245"/>
      <c r="D378" s="245"/>
      <c r="E378" s="245"/>
      <c r="F378" s="245"/>
      <c r="G378" s="245"/>
      <c r="H378" s="245"/>
      <c r="I378" s="245"/>
      <c r="J378" s="245"/>
    </row>
    <row r="379" spans="1:11" ht="18.75">
      <c r="A379" s="268" t="s">
        <v>107</v>
      </c>
      <c r="B379" s="268"/>
      <c r="C379" s="268"/>
      <c r="D379" s="268"/>
      <c r="E379" s="268"/>
      <c r="F379" s="268"/>
      <c r="G379" s="268"/>
      <c r="H379" s="268"/>
      <c r="I379" s="268"/>
      <c r="J379" s="268"/>
    </row>
    <row r="380" spans="1:11" ht="15.75" thickBot="1">
      <c r="A380" s="269"/>
      <c r="B380" s="270"/>
      <c r="C380" s="270"/>
      <c r="D380" s="270"/>
      <c r="E380" s="270"/>
      <c r="F380" s="270"/>
      <c r="G380" s="270"/>
      <c r="H380" s="270"/>
      <c r="I380" s="270"/>
      <c r="J380" s="271"/>
    </row>
    <row r="381" spans="1:11" ht="16.5" thickBot="1">
      <c r="A381" s="272" t="s">
        <v>43</v>
      </c>
      <c r="B381" s="273"/>
      <c r="C381" s="274" t="s">
        <v>108</v>
      </c>
      <c r="D381" s="275"/>
      <c r="E381" s="275"/>
      <c r="F381" s="275"/>
      <c r="G381" s="275"/>
      <c r="H381" s="275"/>
      <c r="I381" s="275"/>
      <c r="J381" s="276"/>
      <c r="K381" s="3"/>
    </row>
    <row r="382" spans="1:11" ht="15.75" thickBot="1">
      <c r="A382" s="277"/>
      <c r="B382" s="278"/>
      <c r="C382" s="278"/>
      <c r="D382" s="278"/>
      <c r="E382" s="278"/>
      <c r="F382" s="278"/>
      <c r="G382" s="278"/>
      <c r="H382" s="278"/>
      <c r="I382" s="278"/>
      <c r="J382" s="279"/>
    </row>
    <row r="383" spans="1:11" ht="15.75" thickBot="1">
      <c r="A383" s="263" t="s">
        <v>45</v>
      </c>
      <c r="B383" s="264"/>
      <c r="C383" s="265"/>
      <c r="D383" s="2" t="s">
        <v>46</v>
      </c>
      <c r="E383" s="5"/>
      <c r="F383" s="266" t="s">
        <v>47</v>
      </c>
      <c r="G383" s="266"/>
      <c r="H383" s="267"/>
      <c r="I383" s="2" t="s">
        <v>48</v>
      </c>
      <c r="J383" s="6"/>
    </row>
    <row r="384" spans="1:11">
      <c r="A384" s="260"/>
      <c r="B384" s="261"/>
      <c r="C384" s="261"/>
      <c r="D384" s="261"/>
      <c r="E384" s="261"/>
      <c r="F384" s="261"/>
      <c r="G384" s="261"/>
      <c r="H384" s="261"/>
      <c r="I384" s="261"/>
      <c r="J384" s="262"/>
    </row>
    <row r="385" spans="1:11" ht="16.5" thickBot="1">
      <c r="A385" s="257" t="s">
        <v>49</v>
      </c>
      <c r="B385" s="258"/>
      <c r="C385" s="258"/>
      <c r="D385" s="258"/>
      <c r="E385" s="258"/>
      <c r="F385" s="258"/>
      <c r="G385" s="258"/>
      <c r="H385" s="258"/>
      <c r="I385" s="258"/>
      <c r="J385" s="259"/>
    </row>
    <row r="386" spans="1:11">
      <c r="A386" s="210" t="s">
        <v>109</v>
      </c>
      <c r="B386" s="246"/>
      <c r="C386" s="246"/>
      <c r="D386" s="246"/>
      <c r="E386" s="246"/>
      <c r="F386" s="246"/>
      <c r="G386" s="246"/>
      <c r="H386" s="246"/>
      <c r="I386" s="246"/>
      <c r="J386" s="247"/>
      <c r="K386" s="3"/>
    </row>
    <row r="387" spans="1:11">
      <c r="A387" s="248"/>
      <c r="B387" s="249"/>
      <c r="C387" s="249"/>
      <c r="D387" s="249"/>
      <c r="E387" s="249"/>
      <c r="F387" s="249"/>
      <c r="G387" s="249"/>
      <c r="H387" s="249"/>
      <c r="I387" s="249"/>
      <c r="J387" s="250"/>
      <c r="K387" s="3"/>
    </row>
    <row r="388" spans="1:11">
      <c r="A388" s="248"/>
      <c r="B388" s="249"/>
      <c r="C388" s="249"/>
      <c r="D388" s="249"/>
      <c r="E388" s="249"/>
      <c r="F388" s="249"/>
      <c r="G388" s="249"/>
      <c r="H388" s="249"/>
      <c r="I388" s="249"/>
      <c r="J388" s="250"/>
      <c r="K388" s="3"/>
    </row>
    <row r="389" spans="1:11">
      <c r="A389" s="248"/>
      <c r="B389" s="249"/>
      <c r="C389" s="249"/>
      <c r="D389" s="249"/>
      <c r="E389" s="249"/>
      <c r="F389" s="249"/>
      <c r="G389" s="249"/>
      <c r="H389" s="249"/>
      <c r="I389" s="249"/>
      <c r="J389" s="250"/>
      <c r="K389" s="3"/>
    </row>
    <row r="390" spans="1:11">
      <c r="A390" s="248"/>
      <c r="B390" s="249"/>
      <c r="C390" s="249"/>
      <c r="D390" s="249"/>
      <c r="E390" s="249"/>
      <c r="F390" s="249"/>
      <c r="G390" s="249"/>
      <c r="H390" s="249"/>
      <c r="I390" s="249"/>
      <c r="J390" s="250"/>
      <c r="K390" s="3"/>
    </row>
    <row r="391" spans="1:11">
      <c r="A391" s="248"/>
      <c r="B391" s="249"/>
      <c r="C391" s="249"/>
      <c r="D391" s="249"/>
      <c r="E391" s="249"/>
      <c r="F391" s="249"/>
      <c r="G391" s="249"/>
      <c r="H391" s="249"/>
      <c r="I391" s="249"/>
      <c r="J391" s="250"/>
      <c r="K391" s="3"/>
    </row>
    <row r="392" spans="1:11">
      <c r="A392" s="248"/>
      <c r="B392" s="249"/>
      <c r="C392" s="249"/>
      <c r="D392" s="249"/>
      <c r="E392" s="249"/>
      <c r="F392" s="249"/>
      <c r="G392" s="249"/>
      <c r="H392" s="249"/>
      <c r="I392" s="249"/>
      <c r="J392" s="250"/>
      <c r="K392" s="3"/>
    </row>
    <row r="393" spans="1:11">
      <c r="A393" s="248"/>
      <c r="B393" s="249"/>
      <c r="C393" s="249"/>
      <c r="D393" s="249"/>
      <c r="E393" s="249"/>
      <c r="F393" s="249"/>
      <c r="G393" s="249"/>
      <c r="H393" s="249"/>
      <c r="I393" s="249"/>
      <c r="J393" s="250"/>
      <c r="K393" s="3"/>
    </row>
    <row r="394" spans="1:11">
      <c r="A394" s="248"/>
      <c r="B394" s="249"/>
      <c r="C394" s="249"/>
      <c r="D394" s="249"/>
      <c r="E394" s="249"/>
      <c r="F394" s="249"/>
      <c r="G394" s="249"/>
      <c r="H394" s="249"/>
      <c r="I394" s="249"/>
      <c r="J394" s="250"/>
      <c r="K394" s="3"/>
    </row>
    <row r="395" spans="1:11" ht="15.75" thickBot="1">
      <c r="A395" s="251"/>
      <c r="B395" s="252"/>
      <c r="C395" s="252"/>
      <c r="D395" s="252"/>
      <c r="E395" s="252"/>
      <c r="F395" s="252"/>
      <c r="G395" s="252"/>
      <c r="H395" s="252"/>
      <c r="I395" s="252"/>
      <c r="J395" s="253"/>
      <c r="K395" s="3"/>
    </row>
    <row r="396" spans="1:11">
      <c r="A396" s="260"/>
      <c r="B396" s="261"/>
      <c r="C396" s="261"/>
      <c r="D396" s="261"/>
      <c r="E396" s="261"/>
      <c r="F396" s="261"/>
      <c r="G396" s="261"/>
      <c r="H396" s="261"/>
      <c r="I396" s="261"/>
      <c r="J396" s="262"/>
    </row>
    <row r="397" spans="1:11" ht="16.5" thickBot="1">
      <c r="A397" s="257" t="s">
        <v>51</v>
      </c>
      <c r="B397" s="258"/>
      <c r="C397" s="258"/>
      <c r="D397" s="258"/>
      <c r="E397" s="258"/>
      <c r="F397" s="258"/>
      <c r="G397" s="258"/>
      <c r="H397" s="258"/>
      <c r="I397" s="258"/>
      <c r="J397" s="259"/>
    </row>
    <row r="398" spans="1:11">
      <c r="A398" s="210" t="s">
        <v>110</v>
      </c>
      <c r="B398" s="246"/>
      <c r="C398" s="246"/>
      <c r="D398" s="246"/>
      <c r="E398" s="246"/>
      <c r="F398" s="246"/>
      <c r="G398" s="246"/>
      <c r="H398" s="246"/>
      <c r="I398" s="246"/>
      <c r="J398" s="247"/>
      <c r="K398" s="3"/>
    </row>
    <row r="399" spans="1:11">
      <c r="A399" s="248"/>
      <c r="B399" s="249"/>
      <c r="C399" s="249"/>
      <c r="D399" s="249"/>
      <c r="E399" s="249"/>
      <c r="F399" s="249"/>
      <c r="G399" s="249"/>
      <c r="H399" s="249"/>
      <c r="I399" s="249"/>
      <c r="J399" s="250"/>
      <c r="K399" s="3"/>
    </row>
    <row r="400" spans="1:11">
      <c r="A400" s="248"/>
      <c r="B400" s="249"/>
      <c r="C400" s="249"/>
      <c r="D400" s="249"/>
      <c r="E400" s="249"/>
      <c r="F400" s="249"/>
      <c r="G400" s="249"/>
      <c r="H400" s="249"/>
      <c r="I400" s="249"/>
      <c r="J400" s="250"/>
      <c r="K400" s="3"/>
    </row>
    <row r="401" spans="1:11">
      <c r="A401" s="248"/>
      <c r="B401" s="249"/>
      <c r="C401" s="249"/>
      <c r="D401" s="249"/>
      <c r="E401" s="249"/>
      <c r="F401" s="249"/>
      <c r="G401" s="249"/>
      <c r="H401" s="249"/>
      <c r="I401" s="249"/>
      <c r="J401" s="250"/>
      <c r="K401" s="3"/>
    </row>
    <row r="402" spans="1:11" ht="15.75" thickBot="1">
      <c r="A402" s="251"/>
      <c r="B402" s="252"/>
      <c r="C402" s="252"/>
      <c r="D402" s="252"/>
      <c r="E402" s="252"/>
      <c r="F402" s="252"/>
      <c r="G402" s="252"/>
      <c r="H402" s="252"/>
      <c r="I402" s="252"/>
      <c r="J402" s="253"/>
      <c r="K402" s="3"/>
    </row>
    <row r="403" spans="1:11">
      <c r="A403" s="260"/>
      <c r="B403" s="261"/>
      <c r="C403" s="261"/>
      <c r="D403" s="261"/>
      <c r="E403" s="261"/>
      <c r="F403" s="261"/>
      <c r="G403" s="261"/>
      <c r="H403" s="261"/>
      <c r="I403" s="261"/>
      <c r="J403" s="262"/>
    </row>
    <row r="404" spans="1:11" ht="16.5" thickBot="1">
      <c r="A404" s="257" t="s">
        <v>53</v>
      </c>
      <c r="B404" s="258"/>
      <c r="C404" s="258"/>
      <c r="D404" s="258"/>
      <c r="E404" s="258"/>
      <c r="F404" s="258"/>
      <c r="G404" s="258"/>
      <c r="H404" s="258"/>
      <c r="I404" s="258"/>
      <c r="J404" s="259"/>
    </row>
    <row r="405" spans="1:11" ht="15.75" customHeight="1">
      <c r="A405" s="210" t="s">
        <v>111</v>
      </c>
      <c r="B405" s="246"/>
      <c r="C405" s="246"/>
      <c r="D405" s="246"/>
      <c r="E405" s="246"/>
      <c r="F405" s="246"/>
      <c r="G405" s="246"/>
      <c r="H405" s="246"/>
      <c r="I405" s="246"/>
      <c r="J405" s="247"/>
      <c r="K405" s="3"/>
    </row>
    <row r="406" spans="1:11">
      <c r="A406" s="248"/>
      <c r="B406" s="249"/>
      <c r="C406" s="249"/>
      <c r="D406" s="249"/>
      <c r="E406" s="249"/>
      <c r="F406" s="249"/>
      <c r="G406" s="249"/>
      <c r="H406" s="249"/>
      <c r="I406" s="249"/>
      <c r="J406" s="250"/>
      <c r="K406" s="3"/>
    </row>
    <row r="407" spans="1:11">
      <c r="A407" s="248"/>
      <c r="B407" s="249"/>
      <c r="C407" s="249"/>
      <c r="D407" s="249"/>
      <c r="E407" s="249"/>
      <c r="F407" s="249"/>
      <c r="G407" s="249"/>
      <c r="H407" s="249"/>
      <c r="I407" s="249"/>
      <c r="J407" s="250"/>
      <c r="K407" s="3"/>
    </row>
    <row r="408" spans="1:11">
      <c r="A408" s="248"/>
      <c r="B408" s="249"/>
      <c r="C408" s="249"/>
      <c r="D408" s="249"/>
      <c r="E408" s="249"/>
      <c r="F408" s="249"/>
      <c r="G408" s="249"/>
      <c r="H408" s="249"/>
      <c r="I408" s="249"/>
      <c r="J408" s="250"/>
      <c r="K408" s="3"/>
    </row>
    <row r="409" spans="1:11">
      <c r="A409" s="248"/>
      <c r="B409" s="249"/>
      <c r="C409" s="249"/>
      <c r="D409" s="249"/>
      <c r="E409" s="249"/>
      <c r="F409" s="249"/>
      <c r="G409" s="249"/>
      <c r="H409" s="249"/>
      <c r="I409" s="249"/>
      <c r="J409" s="250"/>
      <c r="K409" s="3"/>
    </row>
    <row r="410" spans="1:11" ht="15.75" thickBot="1">
      <c r="A410" s="251"/>
      <c r="B410" s="252"/>
      <c r="C410" s="252"/>
      <c r="D410" s="252"/>
      <c r="E410" s="252"/>
      <c r="F410" s="252"/>
      <c r="G410" s="252"/>
      <c r="H410" s="252"/>
      <c r="I410" s="252"/>
      <c r="J410" s="253"/>
      <c r="K410" s="3"/>
    </row>
    <row r="411" spans="1:11">
      <c r="A411" s="260"/>
      <c r="B411" s="261"/>
      <c r="C411" s="261"/>
      <c r="D411" s="261"/>
      <c r="E411" s="261"/>
      <c r="F411" s="261"/>
      <c r="G411" s="261"/>
      <c r="H411" s="261"/>
      <c r="I411" s="261"/>
      <c r="J411" s="262"/>
    </row>
    <row r="412" spans="1:11" ht="16.5" customHeight="1">
      <c r="A412" s="230" t="s">
        <v>55</v>
      </c>
      <c r="B412" s="231"/>
      <c r="C412" s="231"/>
      <c r="D412" s="231"/>
      <c r="E412" s="231"/>
      <c r="F412" s="231"/>
      <c r="G412" s="231"/>
      <c r="H412" s="231"/>
      <c r="I412" s="231"/>
      <c r="J412" s="232"/>
    </row>
    <row r="413" spans="1:11" ht="15" customHeight="1" thickBot="1">
      <c r="A413" s="233"/>
      <c r="B413" s="234"/>
      <c r="C413" s="234"/>
      <c r="D413" s="234"/>
      <c r="E413" s="234"/>
      <c r="F413" s="234"/>
      <c r="G413" s="234"/>
      <c r="H413" s="234"/>
      <c r="I413" s="234"/>
      <c r="J413" s="235"/>
      <c r="K413" s="3"/>
    </row>
    <row r="414" spans="1:11" ht="15" customHeight="1">
      <c r="A414" s="236" t="s">
        <v>112</v>
      </c>
      <c r="B414" s="237"/>
      <c r="C414" s="237"/>
      <c r="D414" s="237"/>
      <c r="E414" s="237"/>
      <c r="F414" s="237"/>
      <c r="G414" s="237"/>
      <c r="H414" s="237"/>
      <c r="I414" s="237"/>
      <c r="J414" s="238"/>
      <c r="K414" s="3"/>
    </row>
    <row r="415" spans="1:11" ht="15" customHeight="1">
      <c r="A415" s="239"/>
      <c r="B415" s="240"/>
      <c r="C415" s="240"/>
      <c r="D415" s="240"/>
      <c r="E415" s="240"/>
      <c r="F415" s="240"/>
      <c r="G415" s="240"/>
      <c r="H415" s="240"/>
      <c r="I415" s="240"/>
      <c r="J415" s="241"/>
      <c r="K415" s="3"/>
    </row>
    <row r="416" spans="1:11" ht="15" customHeight="1">
      <c r="A416" s="239"/>
      <c r="B416" s="240"/>
      <c r="C416" s="240"/>
      <c r="D416" s="240"/>
      <c r="E416" s="240"/>
      <c r="F416" s="240"/>
      <c r="G416" s="240"/>
      <c r="H416" s="240"/>
      <c r="I416" s="240"/>
      <c r="J416" s="241"/>
      <c r="K416" s="3"/>
    </row>
    <row r="417" spans="1:11" ht="15" customHeight="1">
      <c r="A417" s="239"/>
      <c r="B417" s="240"/>
      <c r="C417" s="240"/>
      <c r="D417" s="240"/>
      <c r="E417" s="240"/>
      <c r="F417" s="240"/>
      <c r="G417" s="240"/>
      <c r="H417" s="240"/>
      <c r="I417" s="240"/>
      <c r="J417" s="241"/>
      <c r="K417" s="3"/>
    </row>
    <row r="418" spans="1:11" ht="15" customHeight="1">
      <c r="A418" s="239"/>
      <c r="B418" s="240"/>
      <c r="C418" s="240"/>
      <c r="D418" s="240"/>
      <c r="E418" s="240"/>
      <c r="F418" s="240"/>
      <c r="G418" s="240"/>
      <c r="H418" s="240"/>
      <c r="I418" s="240"/>
      <c r="J418" s="241"/>
      <c r="K418" s="3"/>
    </row>
    <row r="419" spans="1:11" ht="15.75" customHeight="1" thickBot="1">
      <c r="A419" s="242"/>
      <c r="B419" s="243"/>
      <c r="C419" s="243"/>
      <c r="D419" s="243"/>
      <c r="E419" s="243"/>
      <c r="F419" s="243"/>
      <c r="G419" s="243"/>
      <c r="H419" s="243"/>
      <c r="I419" s="243"/>
      <c r="J419" s="244"/>
      <c r="K419" s="3"/>
    </row>
    <row r="420" spans="1:11">
      <c r="A420" s="245"/>
      <c r="B420" s="245"/>
      <c r="C420" s="245"/>
      <c r="D420" s="245"/>
      <c r="E420" s="245"/>
      <c r="F420" s="245"/>
      <c r="G420" s="245"/>
      <c r="H420" s="245"/>
      <c r="I420" s="245"/>
      <c r="J420" s="245"/>
    </row>
  </sheetData>
  <sheetProtection algorithmName="SHA-512" hashValue="NKU4lmyX40HOIwGBy25w/bP3/bq5SVqn3vti3JKIZlgK5nHxIJOtA5CD8r18YClfId66ftyNNGKRwJFv9nFwpA==" saltValue="389zwtSHv3DwZ+omnYE4hQ==" spinCount="100000" sheet="1" objects="1" scenarios="1" selectLockedCells="1"/>
  <mergeCells count="200">
    <mergeCell ref="A6:J6"/>
    <mergeCell ref="A7:J7"/>
    <mergeCell ref="A8:J17"/>
    <mergeCell ref="A18:J18"/>
    <mergeCell ref="A19:J19"/>
    <mergeCell ref="A20:J24"/>
    <mergeCell ref="A1:J1"/>
    <mergeCell ref="A2:J2"/>
    <mergeCell ref="A3:B3"/>
    <mergeCell ref="C3:J3"/>
    <mergeCell ref="A4:J4"/>
    <mergeCell ref="A5:C5"/>
    <mergeCell ref="F5:H5"/>
    <mergeCell ref="A42:J42"/>
    <mergeCell ref="A43:J43"/>
    <mergeCell ref="A44:J44"/>
    <mergeCell ref="A45:B45"/>
    <mergeCell ref="C45:J45"/>
    <mergeCell ref="A46:J46"/>
    <mergeCell ref="A25:J25"/>
    <mergeCell ref="A26:J26"/>
    <mergeCell ref="A33:J33"/>
    <mergeCell ref="A36:J41"/>
    <mergeCell ref="A34:J35"/>
    <mergeCell ref="A76:J77"/>
    <mergeCell ref="A78:J83"/>
    <mergeCell ref="A61:J61"/>
    <mergeCell ref="A62:J66"/>
    <mergeCell ref="A67:J67"/>
    <mergeCell ref="A68:J68"/>
    <mergeCell ref="A75:J75"/>
    <mergeCell ref="A47:C47"/>
    <mergeCell ref="F47:H47"/>
    <mergeCell ref="A48:J48"/>
    <mergeCell ref="A49:J49"/>
    <mergeCell ref="A50:J59"/>
    <mergeCell ref="A60:J60"/>
    <mergeCell ref="A88:J88"/>
    <mergeCell ref="A89:C89"/>
    <mergeCell ref="F89:H89"/>
    <mergeCell ref="A90:J90"/>
    <mergeCell ref="A91:J91"/>
    <mergeCell ref="A92:J101"/>
    <mergeCell ref="A84:J84"/>
    <mergeCell ref="A85:J85"/>
    <mergeCell ref="A86:J86"/>
    <mergeCell ref="A87:B87"/>
    <mergeCell ref="C87:J87"/>
    <mergeCell ref="A117:J117"/>
    <mergeCell ref="A126:J126"/>
    <mergeCell ref="A127:J127"/>
    <mergeCell ref="A128:J128"/>
    <mergeCell ref="A118:J119"/>
    <mergeCell ref="A120:J125"/>
    <mergeCell ref="A102:J102"/>
    <mergeCell ref="A103:J103"/>
    <mergeCell ref="A104:J108"/>
    <mergeCell ref="A109:J109"/>
    <mergeCell ref="A110:J110"/>
    <mergeCell ref="A133:J133"/>
    <mergeCell ref="A134:J143"/>
    <mergeCell ref="A144:J144"/>
    <mergeCell ref="A145:J145"/>
    <mergeCell ref="A146:J150"/>
    <mergeCell ref="A151:J151"/>
    <mergeCell ref="A129:B129"/>
    <mergeCell ref="C129:J129"/>
    <mergeCell ref="A130:J130"/>
    <mergeCell ref="A131:C131"/>
    <mergeCell ref="F131:H131"/>
    <mergeCell ref="A132:J132"/>
    <mergeCell ref="A169:J169"/>
    <mergeCell ref="A170:J170"/>
    <mergeCell ref="A171:B171"/>
    <mergeCell ref="C171:J171"/>
    <mergeCell ref="A172:J172"/>
    <mergeCell ref="A173:C173"/>
    <mergeCell ref="F173:H173"/>
    <mergeCell ref="A152:J152"/>
    <mergeCell ref="A159:J159"/>
    <mergeCell ref="A168:J168"/>
    <mergeCell ref="A160:J161"/>
    <mergeCell ref="A162:J167"/>
    <mergeCell ref="A193:J193"/>
    <mergeCell ref="A194:J194"/>
    <mergeCell ref="A201:J201"/>
    <mergeCell ref="A202:J203"/>
    <mergeCell ref="A204:J209"/>
    <mergeCell ref="A174:J174"/>
    <mergeCell ref="A175:J175"/>
    <mergeCell ref="A176:J185"/>
    <mergeCell ref="A186:J186"/>
    <mergeCell ref="A187:J187"/>
    <mergeCell ref="A188:J192"/>
    <mergeCell ref="A215:C215"/>
    <mergeCell ref="F215:H215"/>
    <mergeCell ref="A216:J216"/>
    <mergeCell ref="A217:J217"/>
    <mergeCell ref="A218:J227"/>
    <mergeCell ref="A228:J228"/>
    <mergeCell ref="A210:J210"/>
    <mergeCell ref="A211:J211"/>
    <mergeCell ref="A212:J212"/>
    <mergeCell ref="A213:B213"/>
    <mergeCell ref="C213:J213"/>
    <mergeCell ref="A214:J214"/>
    <mergeCell ref="A252:J252"/>
    <mergeCell ref="A253:J253"/>
    <mergeCell ref="A254:J254"/>
    <mergeCell ref="A255:B255"/>
    <mergeCell ref="C255:J255"/>
    <mergeCell ref="A244:J245"/>
    <mergeCell ref="A246:J251"/>
    <mergeCell ref="A229:J229"/>
    <mergeCell ref="A230:J234"/>
    <mergeCell ref="A235:J235"/>
    <mergeCell ref="A236:J236"/>
    <mergeCell ref="A243:J243"/>
    <mergeCell ref="A270:J270"/>
    <mergeCell ref="A271:J271"/>
    <mergeCell ref="A272:J276"/>
    <mergeCell ref="A277:J277"/>
    <mergeCell ref="A278:J278"/>
    <mergeCell ref="A256:J256"/>
    <mergeCell ref="A257:C257"/>
    <mergeCell ref="F257:H257"/>
    <mergeCell ref="A258:J258"/>
    <mergeCell ref="A259:J259"/>
    <mergeCell ref="A260:J269"/>
    <mergeCell ref="A297:B297"/>
    <mergeCell ref="C297:J297"/>
    <mergeCell ref="A298:J298"/>
    <mergeCell ref="A299:C299"/>
    <mergeCell ref="F299:H299"/>
    <mergeCell ref="A300:J300"/>
    <mergeCell ref="A285:J285"/>
    <mergeCell ref="A294:J294"/>
    <mergeCell ref="A295:J295"/>
    <mergeCell ref="A296:J296"/>
    <mergeCell ref="A286:J287"/>
    <mergeCell ref="A288:J293"/>
    <mergeCell ref="A320:J320"/>
    <mergeCell ref="A327:J327"/>
    <mergeCell ref="A336:J336"/>
    <mergeCell ref="A321:J326"/>
    <mergeCell ref="A328:J329"/>
    <mergeCell ref="A330:J335"/>
    <mergeCell ref="A301:J301"/>
    <mergeCell ref="A302:J311"/>
    <mergeCell ref="A312:J312"/>
    <mergeCell ref="A313:J313"/>
    <mergeCell ref="A314:J318"/>
    <mergeCell ref="A319:J319"/>
    <mergeCell ref="A342:J342"/>
    <mergeCell ref="A343:J343"/>
    <mergeCell ref="A344:J353"/>
    <mergeCell ref="A354:J354"/>
    <mergeCell ref="A355:J355"/>
    <mergeCell ref="A356:J360"/>
    <mergeCell ref="A337:J337"/>
    <mergeCell ref="A338:J338"/>
    <mergeCell ref="A339:B339"/>
    <mergeCell ref="C339:J339"/>
    <mergeCell ref="A340:J340"/>
    <mergeCell ref="A341:C341"/>
    <mergeCell ref="F341:H341"/>
    <mergeCell ref="A380:J380"/>
    <mergeCell ref="A381:B381"/>
    <mergeCell ref="C381:J381"/>
    <mergeCell ref="A382:J382"/>
    <mergeCell ref="A361:J361"/>
    <mergeCell ref="A362:J362"/>
    <mergeCell ref="A369:J369"/>
    <mergeCell ref="A363:J368"/>
    <mergeCell ref="A370:J371"/>
    <mergeCell ref="A372:J377"/>
    <mergeCell ref="A412:J413"/>
    <mergeCell ref="A414:J419"/>
    <mergeCell ref="A420:J420"/>
    <mergeCell ref="A27:J32"/>
    <mergeCell ref="A69:J74"/>
    <mergeCell ref="A111:J116"/>
    <mergeCell ref="A153:J158"/>
    <mergeCell ref="A195:J200"/>
    <mergeCell ref="A237:J242"/>
    <mergeCell ref="A279:J284"/>
    <mergeCell ref="A397:J397"/>
    <mergeCell ref="A398:J402"/>
    <mergeCell ref="A403:J403"/>
    <mergeCell ref="A404:J404"/>
    <mergeCell ref="A411:J411"/>
    <mergeCell ref="A405:J410"/>
    <mergeCell ref="A383:C383"/>
    <mergeCell ref="F383:H383"/>
    <mergeCell ref="A384:J384"/>
    <mergeCell ref="A385:J385"/>
    <mergeCell ref="A386:J395"/>
    <mergeCell ref="A396:J396"/>
    <mergeCell ref="A378:J378"/>
    <mergeCell ref="A379:J379"/>
  </mergeCells>
  <pageMargins left="0.7" right="0.7" top="0.75" bottom="0.75" header="0.3" footer="0.3"/>
  <pageSetup scale="89" fitToHeight="0" orientation="portrait" r:id="rId1"/>
  <rowBreaks count="9" manualBreakCount="9">
    <brk id="42" max="9" man="1"/>
    <brk id="84" max="9" man="1"/>
    <brk id="126" max="9" man="1"/>
    <brk id="168" max="9" man="1"/>
    <brk id="210" max="9" man="1"/>
    <brk id="252" max="9" man="1"/>
    <brk id="294" max="9" man="1"/>
    <brk id="336" max="9" man="1"/>
    <brk id="378"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8ED0870-FA5F-4F5D-BE16-BF5289AC7A26}">
          <x14:formula1>
            <xm:f>List!$P$4:$P$7</xm:f>
          </x14:formula1>
          <xm:sqref>D5 D47 D89 D131 D173 D215 D257 D299 D341 D383</xm:sqref>
        </x14:dataValidation>
        <x14:dataValidation type="list" allowBlank="1" showInputMessage="1" showErrorMessage="1" xr:uid="{0F299782-65F9-4C68-955D-1DA4DE52C4D4}">
          <x14:formula1>
            <xm:f>List!$P$4:$P$8</xm:f>
          </x14:formula1>
          <xm:sqref>I5 I47 I89 I131 I173 I215 I257 I299 I341 I383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F1F5-CA5F-4271-88C0-71EC88CAC02D}">
  <sheetPr>
    <pageSetUpPr fitToPage="1"/>
  </sheetPr>
  <dimension ref="A1:W144"/>
  <sheetViews>
    <sheetView zoomScale="80" zoomScaleNormal="80" workbookViewId="0">
      <selection activeCell="B136" sqref="B136"/>
    </sheetView>
  </sheetViews>
  <sheetFormatPr defaultColWidth="9.140625" defaultRowHeight="15"/>
  <cols>
    <col min="1" max="1" width="11.85546875" style="4" customWidth="1"/>
    <col min="2" max="4" width="9.140625" style="4" customWidth="1"/>
    <col min="5" max="5" width="5.42578125" style="4" customWidth="1"/>
    <col min="6" max="8" width="9.140625" style="4" customWidth="1"/>
    <col min="9" max="9" width="8.42578125" style="4" customWidth="1"/>
    <col min="10" max="10" width="9.140625" style="4" customWidth="1"/>
    <col min="11" max="11" width="5.85546875" style="4" customWidth="1"/>
    <col min="12" max="12" width="11.140625" style="4" customWidth="1"/>
    <col min="13" max="13" width="9.140625" style="4" customWidth="1"/>
    <col min="14" max="14" width="22" style="4" bestFit="1" customWidth="1"/>
    <col min="15" max="16" width="20.140625" style="4" bestFit="1" customWidth="1"/>
    <col min="17" max="17" width="51.85546875" style="4" bestFit="1" customWidth="1"/>
    <col min="18" max="18" width="21.28515625" style="4" customWidth="1"/>
    <col min="19" max="19" width="20.140625" style="4" bestFit="1" customWidth="1"/>
    <col min="20" max="20" width="51.85546875" style="4" customWidth="1"/>
    <col min="21" max="21" width="21.28515625" style="4" customWidth="1"/>
    <col min="22" max="22" width="20.140625" style="4" bestFit="1" customWidth="1"/>
    <col min="23" max="23" width="41.140625" style="4" customWidth="1"/>
    <col min="24" max="16384" width="9.140625" style="4"/>
  </cols>
  <sheetData>
    <row r="1" spans="1:23" ht="19.5" thickBot="1">
      <c r="A1" s="58" t="s">
        <v>113</v>
      </c>
      <c r="B1" s="59"/>
      <c r="C1" s="59"/>
      <c r="D1" s="189">
        <v>52725</v>
      </c>
      <c r="E1" s="190"/>
      <c r="F1" s="191"/>
      <c r="G1" s="60"/>
      <c r="H1" s="60"/>
      <c r="I1" s="3"/>
      <c r="J1" s="3"/>
      <c r="K1" s="61"/>
      <c r="L1" s="61"/>
      <c r="M1" s="61"/>
      <c r="N1" s="61"/>
      <c r="O1" s="61"/>
      <c r="P1" s="61"/>
      <c r="Q1" s="62"/>
      <c r="R1" s="62"/>
      <c r="S1" s="61"/>
      <c r="T1" s="62"/>
      <c r="U1" s="62"/>
      <c r="V1" s="61"/>
      <c r="W1" s="62"/>
    </row>
    <row r="2" spans="1:23">
      <c r="A2" s="61"/>
      <c r="B2" s="63"/>
      <c r="C2" s="61"/>
      <c r="D2" s="61"/>
      <c r="E2" s="61"/>
      <c r="F2" s="61"/>
      <c r="G2" s="61"/>
      <c r="H2" s="61"/>
      <c r="I2" s="61"/>
      <c r="J2" s="61"/>
      <c r="K2" s="61"/>
      <c r="L2" s="61"/>
      <c r="M2" s="61"/>
      <c r="N2" s="61"/>
      <c r="O2" s="61"/>
      <c r="P2" s="61"/>
      <c r="Q2" s="62"/>
      <c r="R2" s="62"/>
      <c r="S2" s="61"/>
      <c r="T2" s="62"/>
      <c r="U2" s="62"/>
      <c r="V2" s="61"/>
      <c r="W2" s="62"/>
    </row>
    <row r="3" spans="1:23" ht="18.75">
      <c r="A3" s="313" t="s">
        <v>114</v>
      </c>
      <c r="B3" s="314"/>
      <c r="C3" s="314"/>
      <c r="D3" s="314"/>
      <c r="E3" s="314"/>
      <c r="F3" s="314"/>
      <c r="G3" s="314"/>
      <c r="H3" s="314"/>
      <c r="I3" s="314"/>
      <c r="J3" s="314"/>
      <c r="K3" s="314"/>
      <c r="L3" s="314"/>
      <c r="M3" s="314"/>
      <c r="N3" s="315"/>
    </row>
    <row r="4" spans="1:23">
      <c r="A4" s="64" t="s">
        <v>115</v>
      </c>
      <c r="B4" s="64"/>
      <c r="C4" s="61"/>
      <c r="D4" s="61"/>
      <c r="E4" s="61"/>
      <c r="F4" s="61"/>
      <c r="G4" s="61"/>
      <c r="H4" s="64"/>
      <c r="I4" s="64"/>
      <c r="J4" s="64"/>
      <c r="K4" s="64"/>
      <c r="L4" s="61"/>
      <c r="M4" s="61"/>
      <c r="N4" s="61"/>
      <c r="O4" s="61"/>
      <c r="P4" s="61"/>
      <c r="Q4" s="61"/>
      <c r="R4" s="61"/>
      <c r="S4" s="61"/>
      <c r="T4" s="61"/>
      <c r="U4" s="61"/>
      <c r="V4" s="61"/>
      <c r="W4" s="61"/>
    </row>
    <row r="5" spans="1:23" ht="15.75" thickBot="1">
      <c r="A5" s="64"/>
      <c r="B5" s="64"/>
      <c r="C5" s="61"/>
      <c r="D5" s="61"/>
      <c r="E5" s="65"/>
      <c r="F5" s="61"/>
      <c r="G5" s="61"/>
      <c r="H5" s="61"/>
      <c r="I5" s="61"/>
      <c r="J5" s="65"/>
      <c r="K5" s="61"/>
      <c r="L5" s="61"/>
      <c r="M5" s="61"/>
      <c r="N5" s="61"/>
      <c r="O5" s="61"/>
      <c r="P5" s="61"/>
      <c r="Q5" s="61"/>
      <c r="R5" s="61"/>
      <c r="S5" s="61"/>
      <c r="T5" s="61"/>
      <c r="U5" s="61"/>
      <c r="V5" s="61"/>
      <c r="W5" s="61"/>
    </row>
    <row r="6" spans="1:23" ht="15.75" thickBot="1">
      <c r="A6" s="316" t="s">
        <v>116</v>
      </c>
      <c r="B6" s="317"/>
      <c r="C6" s="317"/>
      <c r="D6" s="317"/>
      <c r="E6" s="317"/>
      <c r="F6" s="317"/>
      <c r="G6" s="317"/>
      <c r="H6" s="317"/>
      <c r="I6" s="317"/>
      <c r="J6" s="2" t="s">
        <v>117</v>
      </c>
      <c r="K6" s="66"/>
      <c r="L6" s="61"/>
      <c r="M6" s="61"/>
      <c r="N6" s="61"/>
      <c r="O6" s="61"/>
      <c r="P6" s="61"/>
      <c r="Q6" s="61"/>
      <c r="R6" s="61"/>
      <c r="S6" s="61"/>
      <c r="T6" s="61"/>
      <c r="U6" s="61"/>
      <c r="V6" s="61"/>
      <c r="W6" s="61"/>
    </row>
    <row r="7" spans="1:23" ht="15.75" thickBot="1">
      <c r="A7" s="64"/>
      <c r="B7" s="64"/>
      <c r="C7" s="64"/>
      <c r="D7" s="64"/>
      <c r="E7" s="63"/>
      <c r="F7" s="61"/>
      <c r="G7" s="65"/>
      <c r="H7" s="61"/>
      <c r="I7" s="61"/>
      <c r="J7" s="63"/>
      <c r="K7" s="61"/>
      <c r="L7" s="61"/>
      <c r="M7" s="61"/>
      <c r="N7" s="61"/>
      <c r="O7" s="61"/>
      <c r="P7" s="61"/>
      <c r="Q7" s="61"/>
      <c r="R7" s="61"/>
      <c r="S7" s="61"/>
      <c r="T7" s="61"/>
      <c r="U7" s="61"/>
      <c r="V7" s="61"/>
      <c r="W7" s="61"/>
    </row>
    <row r="8" spans="1:23" ht="15.75" thickBot="1">
      <c r="A8" s="316" t="s">
        <v>118</v>
      </c>
      <c r="B8" s="317"/>
      <c r="C8" s="317"/>
      <c r="D8" s="317"/>
      <c r="E8" s="317"/>
      <c r="F8" s="317"/>
      <c r="G8" s="317"/>
      <c r="H8" s="317"/>
      <c r="I8" s="317"/>
      <c r="J8" s="317"/>
      <c r="K8" s="318"/>
      <c r="L8" s="54">
        <v>2510.71</v>
      </c>
      <c r="M8" s="319" t="str">
        <f>IF(L8&gt;ROUND((D1/1.05*0.05),0),"Exceeds Allowed Amount","")</f>
        <v/>
      </c>
      <c r="N8" s="320"/>
      <c r="O8" s="64"/>
      <c r="P8" s="64"/>
      <c r="Q8" s="61"/>
      <c r="R8" s="61"/>
      <c r="S8" s="64"/>
      <c r="T8" s="61"/>
      <c r="U8" s="61"/>
      <c r="V8" s="64"/>
      <c r="W8" s="61"/>
    </row>
    <row r="9" spans="1:23">
      <c r="A9" s="64"/>
      <c r="B9" s="64"/>
      <c r="C9" s="64"/>
      <c r="D9" s="64"/>
      <c r="E9" s="61"/>
      <c r="F9" s="61"/>
      <c r="G9" s="63"/>
      <c r="H9" s="61"/>
      <c r="I9" s="61"/>
      <c r="J9" s="61"/>
      <c r="K9" s="61"/>
      <c r="L9" s="61"/>
      <c r="M9" s="61"/>
      <c r="N9" s="61"/>
      <c r="O9" s="61"/>
      <c r="P9" s="61"/>
      <c r="Q9" s="61"/>
      <c r="R9" s="61"/>
      <c r="S9" s="61"/>
      <c r="T9" s="61"/>
      <c r="U9" s="61"/>
      <c r="V9" s="61"/>
      <c r="W9" s="61"/>
    </row>
    <row r="10" spans="1:23" ht="15.75" thickBot="1">
      <c r="A10" s="67" t="s">
        <v>119</v>
      </c>
      <c r="B10" s="67"/>
      <c r="C10" s="67"/>
      <c r="D10" s="67"/>
      <c r="E10" s="67"/>
      <c r="F10" s="67"/>
      <c r="G10" s="67"/>
      <c r="H10" s="65"/>
      <c r="I10" s="65"/>
      <c r="J10" s="65"/>
      <c r="K10" s="65"/>
      <c r="L10" s="65"/>
      <c r="M10" s="65"/>
      <c r="N10" s="65"/>
      <c r="O10" s="61"/>
      <c r="P10" s="61"/>
      <c r="Q10" s="61"/>
      <c r="R10" s="61"/>
      <c r="S10" s="61"/>
      <c r="T10" s="61"/>
      <c r="U10" s="61"/>
      <c r="V10" s="61"/>
      <c r="W10" s="61"/>
    </row>
    <row r="11" spans="1:23">
      <c r="A11" s="210" t="s">
        <v>120</v>
      </c>
      <c r="B11" s="211"/>
      <c r="C11" s="211"/>
      <c r="D11" s="211"/>
      <c r="E11" s="211"/>
      <c r="F11" s="211"/>
      <c r="G11" s="211"/>
      <c r="H11" s="211"/>
      <c r="I11" s="211"/>
      <c r="J11" s="211"/>
      <c r="K11" s="211"/>
      <c r="L11" s="211"/>
      <c r="M11" s="211"/>
      <c r="N11" s="212"/>
      <c r="O11" s="68"/>
      <c r="P11" s="68"/>
      <c r="Q11" s="69"/>
      <c r="R11" s="61"/>
      <c r="S11" s="68"/>
      <c r="T11" s="61"/>
      <c r="U11" s="61"/>
      <c r="V11" s="68"/>
      <c r="W11" s="61"/>
    </row>
    <row r="12" spans="1:23">
      <c r="A12" s="213"/>
      <c r="B12" s="214"/>
      <c r="C12" s="214"/>
      <c r="D12" s="214"/>
      <c r="E12" s="214"/>
      <c r="F12" s="214"/>
      <c r="G12" s="214"/>
      <c r="H12" s="214"/>
      <c r="I12" s="214"/>
      <c r="J12" s="214"/>
      <c r="K12" s="214"/>
      <c r="L12" s="214"/>
      <c r="M12" s="214"/>
      <c r="N12" s="215"/>
      <c r="O12" s="68"/>
      <c r="P12" s="68"/>
      <c r="Q12" s="69"/>
      <c r="R12" s="61"/>
      <c r="S12" s="68"/>
      <c r="T12" s="61"/>
      <c r="U12" s="61"/>
      <c r="V12" s="68"/>
      <c r="W12" s="61"/>
    </row>
    <row r="13" spans="1:23">
      <c r="A13" s="213"/>
      <c r="B13" s="214"/>
      <c r="C13" s="214"/>
      <c r="D13" s="214"/>
      <c r="E13" s="214"/>
      <c r="F13" s="214"/>
      <c r="G13" s="214"/>
      <c r="H13" s="214"/>
      <c r="I13" s="214"/>
      <c r="J13" s="214"/>
      <c r="K13" s="214"/>
      <c r="L13" s="214"/>
      <c r="M13" s="214"/>
      <c r="N13" s="215"/>
      <c r="O13" s="68"/>
      <c r="P13" s="68"/>
      <c r="Q13" s="69"/>
      <c r="R13" s="61"/>
      <c r="S13" s="68"/>
      <c r="T13" s="61"/>
      <c r="U13" s="61"/>
      <c r="V13" s="68"/>
      <c r="W13" s="61"/>
    </row>
    <row r="14" spans="1:23" ht="15.75" thickBot="1">
      <c r="A14" s="216"/>
      <c r="B14" s="217"/>
      <c r="C14" s="217"/>
      <c r="D14" s="217"/>
      <c r="E14" s="217"/>
      <c r="F14" s="217"/>
      <c r="G14" s="217"/>
      <c r="H14" s="217"/>
      <c r="I14" s="217"/>
      <c r="J14" s="217"/>
      <c r="K14" s="217"/>
      <c r="L14" s="217"/>
      <c r="M14" s="217"/>
      <c r="N14" s="218"/>
      <c r="O14" s="68"/>
      <c r="P14" s="68"/>
      <c r="Q14" s="69"/>
      <c r="R14" s="61"/>
      <c r="S14" s="68"/>
      <c r="T14" s="61"/>
      <c r="U14" s="61"/>
      <c r="V14" s="68"/>
      <c r="W14" s="61"/>
    </row>
    <row r="15" spans="1:23">
      <c r="A15" s="70"/>
      <c r="B15" s="70"/>
      <c r="C15" s="70"/>
      <c r="D15" s="70"/>
      <c r="E15" s="70"/>
      <c r="F15" s="70"/>
      <c r="G15" s="70"/>
      <c r="H15" s="70"/>
      <c r="I15" s="70"/>
      <c r="J15" s="70"/>
      <c r="K15" s="70"/>
      <c r="L15" s="70"/>
      <c r="M15" s="70"/>
      <c r="N15" s="70"/>
      <c r="O15" s="69"/>
      <c r="P15" s="69"/>
      <c r="Q15" s="69"/>
      <c r="R15" s="61"/>
      <c r="S15" s="69"/>
      <c r="T15" s="61"/>
      <c r="U15" s="61"/>
      <c r="V15" s="69"/>
      <c r="W15" s="61"/>
    </row>
    <row r="16" spans="1:23" ht="23.25">
      <c r="A16" s="321" t="s">
        <v>121</v>
      </c>
      <c r="B16" s="322"/>
      <c r="C16" s="322"/>
      <c r="D16" s="322"/>
      <c r="E16" s="322"/>
      <c r="F16" s="322"/>
      <c r="G16" s="322"/>
      <c r="H16" s="322"/>
      <c r="I16" s="322"/>
      <c r="J16" s="322"/>
      <c r="K16" s="322"/>
      <c r="L16" s="322"/>
      <c r="M16" s="322"/>
      <c r="N16" s="322"/>
      <c r="O16" s="322"/>
      <c r="P16" s="322"/>
      <c r="Q16" s="322"/>
      <c r="R16" s="322"/>
      <c r="S16" s="322"/>
      <c r="T16" s="322"/>
      <c r="U16" s="322"/>
      <c r="V16" s="322"/>
      <c r="W16" s="322"/>
    </row>
    <row r="17" spans="1:23" ht="15.75">
      <c r="A17" s="209" t="s">
        <v>122</v>
      </c>
      <c r="B17" s="209"/>
      <c r="C17" s="209"/>
      <c r="D17" s="209"/>
      <c r="E17" s="209"/>
      <c r="F17" s="209"/>
      <c r="G17" s="209"/>
      <c r="H17" s="209"/>
      <c r="I17" s="209"/>
      <c r="J17" s="209"/>
      <c r="K17" s="209"/>
      <c r="L17" s="209"/>
      <c r="M17" s="209"/>
      <c r="N17" s="71" t="s">
        <v>123</v>
      </c>
      <c r="O17" s="71" t="s">
        <v>124</v>
      </c>
      <c r="P17" s="71" t="s">
        <v>125</v>
      </c>
      <c r="Q17" s="71" t="s">
        <v>126</v>
      </c>
      <c r="R17" s="71" t="s">
        <v>127</v>
      </c>
      <c r="S17" s="71" t="s">
        <v>125</v>
      </c>
      <c r="T17" s="71" t="s">
        <v>126</v>
      </c>
      <c r="U17" s="71" t="s">
        <v>128</v>
      </c>
      <c r="V17" s="71" t="s">
        <v>125</v>
      </c>
      <c r="W17" s="71" t="s">
        <v>126</v>
      </c>
    </row>
    <row r="18" spans="1:23">
      <c r="A18" s="72" t="s">
        <v>129</v>
      </c>
      <c r="B18" s="195" t="s">
        <v>130</v>
      </c>
      <c r="C18" s="195"/>
      <c r="D18" s="195"/>
      <c r="E18" s="195"/>
      <c r="F18" s="195"/>
      <c r="G18" s="195"/>
      <c r="H18" s="195"/>
      <c r="I18" s="195"/>
      <c r="J18" s="195"/>
      <c r="K18" s="195"/>
      <c r="L18" s="195"/>
      <c r="M18" s="195"/>
      <c r="N18" s="73" t="s">
        <v>131</v>
      </c>
      <c r="O18" s="73" t="s">
        <v>131</v>
      </c>
      <c r="P18" s="73" t="s">
        <v>131</v>
      </c>
      <c r="Q18" s="73"/>
      <c r="R18" s="73" t="s">
        <v>131</v>
      </c>
      <c r="S18" s="73" t="s">
        <v>131</v>
      </c>
      <c r="T18" s="74"/>
      <c r="U18" s="73" t="s">
        <v>131</v>
      </c>
      <c r="V18" s="73" t="s">
        <v>131</v>
      </c>
      <c r="W18" s="74"/>
    </row>
    <row r="19" spans="1:23" s="76" customFormat="1">
      <c r="A19" s="53"/>
      <c r="B19" s="194"/>
      <c r="C19" s="194"/>
      <c r="D19" s="194"/>
      <c r="E19" s="194"/>
      <c r="F19" s="194"/>
      <c r="G19" s="194"/>
      <c r="H19" s="194"/>
      <c r="I19" s="194"/>
      <c r="J19" s="194"/>
      <c r="K19" s="194"/>
      <c r="L19" s="194"/>
      <c r="M19" s="205"/>
      <c r="N19" s="55"/>
      <c r="O19" s="55"/>
      <c r="P19" s="75">
        <f>SUM(N19:O19)</f>
        <v>0</v>
      </c>
      <c r="Q19" s="42"/>
      <c r="R19" s="55"/>
      <c r="S19" s="75">
        <f>P19+R19</f>
        <v>0</v>
      </c>
      <c r="T19" s="53"/>
      <c r="U19" s="55"/>
      <c r="V19" s="75">
        <f>S19+U19</f>
        <v>0</v>
      </c>
      <c r="W19" s="53"/>
    </row>
    <row r="20" spans="1:23" s="76" customFormat="1">
      <c r="A20" s="53"/>
      <c r="B20" s="194"/>
      <c r="C20" s="194"/>
      <c r="D20" s="194"/>
      <c r="E20" s="194"/>
      <c r="F20" s="194"/>
      <c r="G20" s="194"/>
      <c r="H20" s="194"/>
      <c r="I20" s="194"/>
      <c r="J20" s="194"/>
      <c r="K20" s="194"/>
      <c r="L20" s="194"/>
      <c r="M20" s="205"/>
      <c r="N20" s="55"/>
      <c r="O20" s="55"/>
      <c r="P20" s="75">
        <f t="shared" ref="P20:P28" si="0">SUM(N20:O20)</f>
        <v>0</v>
      </c>
      <c r="Q20" s="42"/>
      <c r="R20" s="55"/>
      <c r="S20" s="75">
        <f t="shared" ref="S20:S28" si="1">P20+R20</f>
        <v>0</v>
      </c>
      <c r="T20" s="53"/>
      <c r="U20" s="55"/>
      <c r="V20" s="75">
        <f t="shared" ref="V20:V28" si="2">S20+U20</f>
        <v>0</v>
      </c>
      <c r="W20" s="53"/>
    </row>
    <row r="21" spans="1:23" s="76" customFormat="1">
      <c r="A21" s="53"/>
      <c r="B21" s="194"/>
      <c r="C21" s="194"/>
      <c r="D21" s="194"/>
      <c r="E21" s="194"/>
      <c r="F21" s="194"/>
      <c r="G21" s="194"/>
      <c r="H21" s="194"/>
      <c r="I21" s="194"/>
      <c r="J21" s="194"/>
      <c r="K21" s="194"/>
      <c r="L21" s="194"/>
      <c r="M21" s="205"/>
      <c r="N21" s="56"/>
      <c r="O21" s="55"/>
      <c r="P21" s="75">
        <f t="shared" si="0"/>
        <v>0</v>
      </c>
      <c r="Q21" s="42"/>
      <c r="R21" s="55"/>
      <c r="S21" s="75">
        <f t="shared" si="1"/>
        <v>0</v>
      </c>
      <c r="T21" s="53"/>
      <c r="U21" s="55"/>
      <c r="V21" s="75">
        <f t="shared" si="2"/>
        <v>0</v>
      </c>
      <c r="W21" s="53"/>
    </row>
    <row r="22" spans="1:23" s="76" customFormat="1">
      <c r="A22" s="53"/>
      <c r="B22" s="194"/>
      <c r="C22" s="194"/>
      <c r="D22" s="194"/>
      <c r="E22" s="194"/>
      <c r="F22" s="194"/>
      <c r="G22" s="194"/>
      <c r="H22" s="194"/>
      <c r="I22" s="194"/>
      <c r="J22" s="194"/>
      <c r="K22" s="194"/>
      <c r="L22" s="194"/>
      <c r="M22" s="205"/>
      <c r="N22" s="55"/>
      <c r="O22" s="55"/>
      <c r="P22" s="75">
        <f t="shared" si="0"/>
        <v>0</v>
      </c>
      <c r="Q22" s="42"/>
      <c r="R22" s="55"/>
      <c r="S22" s="75">
        <f t="shared" si="1"/>
        <v>0</v>
      </c>
      <c r="T22" s="53"/>
      <c r="U22" s="55"/>
      <c r="V22" s="75">
        <f t="shared" si="2"/>
        <v>0</v>
      </c>
      <c r="W22" s="53"/>
    </row>
    <row r="23" spans="1:23" s="76" customFormat="1">
      <c r="A23" s="53"/>
      <c r="B23" s="194"/>
      <c r="C23" s="194"/>
      <c r="D23" s="194"/>
      <c r="E23" s="194"/>
      <c r="F23" s="194"/>
      <c r="G23" s="194"/>
      <c r="H23" s="194"/>
      <c r="I23" s="194"/>
      <c r="J23" s="194"/>
      <c r="K23" s="194"/>
      <c r="L23" s="194"/>
      <c r="M23" s="205"/>
      <c r="N23" s="55"/>
      <c r="O23" s="55"/>
      <c r="P23" s="75">
        <f t="shared" si="0"/>
        <v>0</v>
      </c>
      <c r="Q23" s="42"/>
      <c r="R23" s="55"/>
      <c r="S23" s="75">
        <f t="shared" si="1"/>
        <v>0</v>
      </c>
      <c r="T23" s="53"/>
      <c r="U23" s="55"/>
      <c r="V23" s="75">
        <f t="shared" si="2"/>
        <v>0</v>
      </c>
      <c r="W23" s="53"/>
    </row>
    <row r="24" spans="1:23" s="76" customFormat="1">
      <c r="A24" s="53"/>
      <c r="B24" s="194"/>
      <c r="C24" s="194"/>
      <c r="D24" s="194"/>
      <c r="E24" s="194"/>
      <c r="F24" s="194"/>
      <c r="G24" s="194"/>
      <c r="H24" s="194"/>
      <c r="I24" s="194"/>
      <c r="J24" s="194"/>
      <c r="K24" s="194"/>
      <c r="L24" s="194"/>
      <c r="M24" s="205"/>
      <c r="N24" s="55"/>
      <c r="O24" s="55"/>
      <c r="P24" s="75">
        <f t="shared" si="0"/>
        <v>0</v>
      </c>
      <c r="Q24" s="42"/>
      <c r="R24" s="55"/>
      <c r="S24" s="75">
        <f t="shared" si="1"/>
        <v>0</v>
      </c>
      <c r="T24" s="53"/>
      <c r="U24" s="55"/>
      <c r="V24" s="75">
        <f t="shared" si="2"/>
        <v>0</v>
      </c>
      <c r="W24" s="53"/>
    </row>
    <row r="25" spans="1:23" s="76" customFormat="1">
      <c r="A25" s="53"/>
      <c r="B25" s="194"/>
      <c r="C25" s="194"/>
      <c r="D25" s="194"/>
      <c r="E25" s="194"/>
      <c r="F25" s="194"/>
      <c r="G25" s="194"/>
      <c r="H25" s="194"/>
      <c r="I25" s="194"/>
      <c r="J25" s="194"/>
      <c r="K25" s="194"/>
      <c r="L25" s="194"/>
      <c r="M25" s="205"/>
      <c r="N25" s="55"/>
      <c r="O25" s="55"/>
      <c r="P25" s="75">
        <f t="shared" si="0"/>
        <v>0</v>
      </c>
      <c r="Q25" s="42"/>
      <c r="R25" s="55"/>
      <c r="S25" s="75">
        <f t="shared" si="1"/>
        <v>0</v>
      </c>
      <c r="T25" s="53"/>
      <c r="U25" s="55"/>
      <c r="V25" s="75">
        <f t="shared" si="2"/>
        <v>0</v>
      </c>
      <c r="W25" s="53"/>
    </row>
    <row r="26" spans="1:23" s="76" customFormat="1">
      <c r="A26" s="53"/>
      <c r="B26" s="194"/>
      <c r="C26" s="194"/>
      <c r="D26" s="194"/>
      <c r="E26" s="194"/>
      <c r="F26" s="194"/>
      <c r="G26" s="194"/>
      <c r="H26" s="194"/>
      <c r="I26" s="194"/>
      <c r="J26" s="194"/>
      <c r="K26" s="194"/>
      <c r="L26" s="194"/>
      <c r="M26" s="205"/>
      <c r="N26" s="55"/>
      <c r="O26" s="55"/>
      <c r="P26" s="75">
        <f t="shared" si="0"/>
        <v>0</v>
      </c>
      <c r="Q26" s="42"/>
      <c r="R26" s="55"/>
      <c r="S26" s="75">
        <f t="shared" si="1"/>
        <v>0</v>
      </c>
      <c r="T26" s="53"/>
      <c r="U26" s="55"/>
      <c r="V26" s="75">
        <f t="shared" si="2"/>
        <v>0</v>
      </c>
      <c r="W26" s="53"/>
    </row>
    <row r="27" spans="1:23" s="76" customFormat="1">
      <c r="A27" s="53"/>
      <c r="B27" s="194"/>
      <c r="C27" s="194"/>
      <c r="D27" s="194"/>
      <c r="E27" s="194"/>
      <c r="F27" s="194"/>
      <c r="G27" s="194"/>
      <c r="H27" s="194"/>
      <c r="I27" s="194"/>
      <c r="J27" s="194"/>
      <c r="K27" s="194"/>
      <c r="L27" s="194"/>
      <c r="M27" s="205"/>
      <c r="N27" s="55"/>
      <c r="O27" s="55"/>
      <c r="P27" s="75">
        <f t="shared" si="0"/>
        <v>0</v>
      </c>
      <c r="Q27" s="42"/>
      <c r="R27" s="55"/>
      <c r="S27" s="75">
        <f t="shared" si="1"/>
        <v>0</v>
      </c>
      <c r="T27" s="53"/>
      <c r="U27" s="55"/>
      <c r="V27" s="75">
        <f t="shared" si="2"/>
        <v>0</v>
      </c>
      <c r="W27" s="53"/>
    </row>
    <row r="28" spans="1:23" s="76" customFormat="1">
      <c r="A28" s="53"/>
      <c r="B28" s="194"/>
      <c r="C28" s="194"/>
      <c r="D28" s="194"/>
      <c r="E28" s="194"/>
      <c r="F28" s="194"/>
      <c r="G28" s="194"/>
      <c r="H28" s="194"/>
      <c r="I28" s="194"/>
      <c r="J28" s="194"/>
      <c r="K28" s="194"/>
      <c r="L28" s="194"/>
      <c r="M28" s="205"/>
      <c r="N28" s="55"/>
      <c r="O28" s="55"/>
      <c r="P28" s="75">
        <f t="shared" si="0"/>
        <v>0</v>
      </c>
      <c r="Q28" s="42"/>
      <c r="R28" s="55"/>
      <c r="S28" s="75">
        <f t="shared" si="1"/>
        <v>0</v>
      </c>
      <c r="T28" s="53"/>
      <c r="U28" s="55"/>
      <c r="V28" s="75">
        <f t="shared" si="2"/>
        <v>0</v>
      </c>
      <c r="W28" s="53"/>
    </row>
    <row r="29" spans="1:23">
      <c r="A29" s="77"/>
      <c r="B29" s="77"/>
      <c r="C29" s="77"/>
      <c r="D29" s="77"/>
      <c r="E29" s="77"/>
      <c r="F29" s="77"/>
      <c r="G29" s="77"/>
      <c r="H29" s="78"/>
      <c r="I29" s="78"/>
      <c r="J29" s="78"/>
      <c r="K29" s="78"/>
      <c r="L29" s="77"/>
      <c r="M29" s="79" t="s">
        <v>132</v>
      </c>
      <c r="N29" s="80">
        <f>SUM(N19:N28)</f>
        <v>0</v>
      </c>
      <c r="O29" s="80">
        <f>SUM(O19:O28)</f>
        <v>0</v>
      </c>
      <c r="P29" s="80">
        <f>SUM(P19:P28)</f>
        <v>0</v>
      </c>
      <c r="Q29" s="81"/>
      <c r="R29" s="80">
        <f>SUM(R19:R28)</f>
        <v>0</v>
      </c>
      <c r="S29" s="80">
        <f>SUM(S19:S28)</f>
        <v>0</v>
      </c>
      <c r="T29" s="82"/>
      <c r="U29" s="80">
        <f>SUM(U19:U28)</f>
        <v>0</v>
      </c>
      <c r="V29" s="80">
        <f>SUM(V19:V28)</f>
        <v>0</v>
      </c>
      <c r="W29" s="82"/>
    </row>
    <row r="30" spans="1:23">
      <c r="A30" s="65"/>
      <c r="B30" s="65"/>
      <c r="C30" s="65"/>
      <c r="D30" s="65"/>
      <c r="E30" s="65"/>
      <c r="F30" s="65"/>
      <c r="G30" s="65"/>
      <c r="H30" s="65"/>
      <c r="I30" s="65"/>
      <c r="J30" s="65"/>
      <c r="K30" s="65"/>
      <c r="L30" s="65"/>
      <c r="M30" s="65"/>
      <c r="N30" s="83"/>
      <c r="O30" s="83"/>
      <c r="P30" s="83"/>
      <c r="Q30" s="84"/>
      <c r="R30" s="85"/>
      <c r="S30" s="83"/>
      <c r="T30" s="84"/>
      <c r="U30" s="85"/>
      <c r="V30" s="83"/>
      <c r="W30" s="84"/>
    </row>
    <row r="31" spans="1:23" ht="15.75">
      <c r="A31" s="209" t="s">
        <v>133</v>
      </c>
      <c r="B31" s="209"/>
      <c r="C31" s="209"/>
      <c r="D31" s="209"/>
      <c r="E31" s="209"/>
      <c r="F31" s="209"/>
      <c r="G31" s="209"/>
      <c r="H31" s="209"/>
      <c r="I31" s="209"/>
      <c r="J31" s="209"/>
      <c r="K31" s="209"/>
      <c r="L31" s="209"/>
      <c r="M31" s="209"/>
      <c r="N31" s="71" t="s">
        <v>123</v>
      </c>
      <c r="O31" s="71" t="s">
        <v>124</v>
      </c>
      <c r="P31" s="71" t="s">
        <v>125</v>
      </c>
      <c r="Q31" s="71" t="s">
        <v>126</v>
      </c>
      <c r="R31" s="71" t="s">
        <v>127</v>
      </c>
      <c r="S31" s="71" t="s">
        <v>125</v>
      </c>
      <c r="T31" s="71" t="s">
        <v>126</v>
      </c>
      <c r="U31" s="71" t="s">
        <v>128</v>
      </c>
      <c r="V31" s="71" t="s">
        <v>125</v>
      </c>
      <c r="W31" s="71" t="s">
        <v>126</v>
      </c>
    </row>
    <row r="32" spans="1:23">
      <c r="A32" s="72" t="s">
        <v>129</v>
      </c>
      <c r="B32" s="195" t="s">
        <v>130</v>
      </c>
      <c r="C32" s="195"/>
      <c r="D32" s="195"/>
      <c r="E32" s="195"/>
      <c r="F32" s="195"/>
      <c r="G32" s="195"/>
      <c r="H32" s="195"/>
      <c r="I32" s="195"/>
      <c r="J32" s="195"/>
      <c r="K32" s="195"/>
      <c r="L32" s="195"/>
      <c r="M32" s="195"/>
      <c r="N32" s="73" t="s">
        <v>131</v>
      </c>
      <c r="O32" s="73" t="s">
        <v>131</v>
      </c>
      <c r="P32" s="73" t="s">
        <v>131</v>
      </c>
      <c r="Q32" s="73"/>
      <c r="R32" s="73" t="s">
        <v>131</v>
      </c>
      <c r="S32" s="73" t="s">
        <v>131</v>
      </c>
      <c r="T32" s="74"/>
      <c r="U32" s="73" t="s">
        <v>131</v>
      </c>
      <c r="V32" s="73" t="s">
        <v>131</v>
      </c>
      <c r="W32" s="74"/>
    </row>
    <row r="33" spans="1:23" s="76" customFormat="1">
      <c r="A33" s="53">
        <v>10</v>
      </c>
      <c r="B33" s="194" t="s">
        <v>134</v>
      </c>
      <c r="C33" s="194"/>
      <c r="D33" s="194"/>
      <c r="E33" s="194"/>
      <c r="F33" s="194"/>
      <c r="G33" s="194"/>
      <c r="H33" s="194"/>
      <c r="I33" s="194"/>
      <c r="J33" s="194"/>
      <c r="K33" s="194"/>
      <c r="L33" s="194"/>
      <c r="M33" s="205"/>
      <c r="N33" s="55">
        <v>32465</v>
      </c>
      <c r="O33" s="55"/>
      <c r="P33" s="75">
        <f t="shared" ref="P33:P42" si="3">SUM(N33:O33)</f>
        <v>32465</v>
      </c>
      <c r="Q33" s="42"/>
      <c r="R33" s="55"/>
      <c r="S33" s="75">
        <f>P33+R33</f>
        <v>32465</v>
      </c>
      <c r="T33" s="53"/>
      <c r="U33" s="55"/>
      <c r="V33" s="75">
        <f>S33+U33</f>
        <v>32465</v>
      </c>
      <c r="W33" s="53"/>
    </row>
    <row r="34" spans="1:23" s="76" customFormat="1">
      <c r="A34" s="53"/>
      <c r="B34" s="194"/>
      <c r="C34" s="194"/>
      <c r="D34" s="194"/>
      <c r="E34" s="194"/>
      <c r="F34" s="194"/>
      <c r="G34" s="194"/>
      <c r="H34" s="194"/>
      <c r="I34" s="194"/>
      <c r="J34" s="194"/>
      <c r="K34" s="194"/>
      <c r="L34" s="194"/>
      <c r="M34" s="205"/>
      <c r="N34" s="55"/>
      <c r="O34" s="55"/>
      <c r="P34" s="75">
        <f t="shared" si="3"/>
        <v>0</v>
      </c>
      <c r="Q34" s="42"/>
      <c r="R34" s="55"/>
      <c r="S34" s="75">
        <f t="shared" ref="S34:S42" si="4">P34+R34</f>
        <v>0</v>
      </c>
      <c r="T34" s="53"/>
      <c r="U34" s="55"/>
      <c r="V34" s="75">
        <f t="shared" ref="V34:V42" si="5">S34+U34</f>
        <v>0</v>
      </c>
      <c r="W34" s="53"/>
    </row>
    <row r="35" spans="1:23" s="76" customFormat="1">
      <c r="A35" s="53"/>
      <c r="B35" s="194"/>
      <c r="C35" s="194"/>
      <c r="D35" s="194"/>
      <c r="E35" s="194"/>
      <c r="F35" s="194"/>
      <c r="G35" s="194"/>
      <c r="H35" s="194"/>
      <c r="I35" s="194"/>
      <c r="J35" s="194"/>
      <c r="K35" s="194"/>
      <c r="L35" s="194"/>
      <c r="M35" s="205"/>
      <c r="N35" s="55"/>
      <c r="O35" s="55"/>
      <c r="P35" s="75">
        <f t="shared" si="3"/>
        <v>0</v>
      </c>
      <c r="Q35" s="42"/>
      <c r="R35" s="55"/>
      <c r="S35" s="75">
        <f t="shared" si="4"/>
        <v>0</v>
      </c>
      <c r="T35" s="53"/>
      <c r="U35" s="55"/>
      <c r="V35" s="75">
        <f t="shared" si="5"/>
        <v>0</v>
      </c>
      <c r="W35" s="53"/>
    </row>
    <row r="36" spans="1:23" s="76" customFormat="1">
      <c r="A36" s="53"/>
      <c r="B36" s="194"/>
      <c r="C36" s="194"/>
      <c r="D36" s="194"/>
      <c r="E36" s="194"/>
      <c r="F36" s="194"/>
      <c r="G36" s="194"/>
      <c r="H36" s="194"/>
      <c r="I36" s="194"/>
      <c r="J36" s="194"/>
      <c r="K36" s="194"/>
      <c r="L36" s="194"/>
      <c r="M36" s="205"/>
      <c r="N36" s="55"/>
      <c r="O36" s="55"/>
      <c r="P36" s="75">
        <f t="shared" si="3"/>
        <v>0</v>
      </c>
      <c r="Q36" s="42"/>
      <c r="R36" s="55"/>
      <c r="S36" s="75">
        <f t="shared" si="4"/>
        <v>0</v>
      </c>
      <c r="T36" s="53"/>
      <c r="U36" s="55"/>
      <c r="V36" s="75">
        <f t="shared" si="5"/>
        <v>0</v>
      </c>
      <c r="W36" s="53"/>
    </row>
    <row r="37" spans="1:23" s="76" customFormat="1">
      <c r="A37" s="53"/>
      <c r="B37" s="194"/>
      <c r="C37" s="194"/>
      <c r="D37" s="194"/>
      <c r="E37" s="194"/>
      <c r="F37" s="194"/>
      <c r="G37" s="194"/>
      <c r="H37" s="194"/>
      <c r="I37" s="194"/>
      <c r="J37" s="194"/>
      <c r="K37" s="194"/>
      <c r="L37" s="194"/>
      <c r="M37" s="205"/>
      <c r="N37" s="55"/>
      <c r="O37" s="55"/>
      <c r="P37" s="75">
        <f t="shared" si="3"/>
        <v>0</v>
      </c>
      <c r="Q37" s="42"/>
      <c r="R37" s="55"/>
      <c r="S37" s="75">
        <f t="shared" si="4"/>
        <v>0</v>
      </c>
      <c r="T37" s="53"/>
      <c r="U37" s="55"/>
      <c r="V37" s="75">
        <f t="shared" si="5"/>
        <v>0</v>
      </c>
      <c r="W37" s="53"/>
    </row>
    <row r="38" spans="1:23" s="76" customFormat="1">
      <c r="A38" s="53"/>
      <c r="B38" s="194"/>
      <c r="C38" s="194"/>
      <c r="D38" s="194"/>
      <c r="E38" s="194"/>
      <c r="F38" s="194"/>
      <c r="G38" s="194"/>
      <c r="H38" s="194"/>
      <c r="I38" s="194"/>
      <c r="J38" s="194"/>
      <c r="K38" s="194"/>
      <c r="L38" s="194"/>
      <c r="M38" s="205"/>
      <c r="N38" s="55"/>
      <c r="O38" s="55"/>
      <c r="P38" s="75">
        <f t="shared" si="3"/>
        <v>0</v>
      </c>
      <c r="Q38" s="42"/>
      <c r="R38" s="55"/>
      <c r="S38" s="75">
        <f t="shared" si="4"/>
        <v>0</v>
      </c>
      <c r="T38" s="53"/>
      <c r="U38" s="55"/>
      <c r="V38" s="75">
        <f t="shared" si="5"/>
        <v>0</v>
      </c>
      <c r="W38" s="53"/>
    </row>
    <row r="39" spans="1:23" s="76" customFormat="1">
      <c r="A39" s="53"/>
      <c r="B39" s="194"/>
      <c r="C39" s="194"/>
      <c r="D39" s="194"/>
      <c r="E39" s="194"/>
      <c r="F39" s="194"/>
      <c r="G39" s="194"/>
      <c r="H39" s="194"/>
      <c r="I39" s="194"/>
      <c r="J39" s="194"/>
      <c r="K39" s="194"/>
      <c r="L39" s="194"/>
      <c r="M39" s="205"/>
      <c r="N39" s="55"/>
      <c r="O39" s="55"/>
      <c r="P39" s="75">
        <f t="shared" si="3"/>
        <v>0</v>
      </c>
      <c r="Q39" s="42"/>
      <c r="R39" s="55"/>
      <c r="S39" s="75">
        <f t="shared" si="4"/>
        <v>0</v>
      </c>
      <c r="T39" s="53"/>
      <c r="U39" s="55"/>
      <c r="V39" s="75">
        <f t="shared" si="5"/>
        <v>0</v>
      </c>
      <c r="W39" s="53"/>
    </row>
    <row r="40" spans="1:23" s="76" customFormat="1">
      <c r="A40" s="53"/>
      <c r="B40" s="194"/>
      <c r="C40" s="194"/>
      <c r="D40" s="194"/>
      <c r="E40" s="194"/>
      <c r="F40" s="194"/>
      <c r="G40" s="194"/>
      <c r="H40" s="194"/>
      <c r="I40" s="194"/>
      <c r="J40" s="194"/>
      <c r="K40" s="194"/>
      <c r="L40" s="194"/>
      <c r="M40" s="205"/>
      <c r="N40" s="55"/>
      <c r="O40" s="55"/>
      <c r="P40" s="75">
        <f t="shared" si="3"/>
        <v>0</v>
      </c>
      <c r="Q40" s="42"/>
      <c r="R40" s="55"/>
      <c r="S40" s="75">
        <f t="shared" si="4"/>
        <v>0</v>
      </c>
      <c r="T40" s="53"/>
      <c r="U40" s="55"/>
      <c r="V40" s="75">
        <f t="shared" si="5"/>
        <v>0</v>
      </c>
      <c r="W40" s="53"/>
    </row>
    <row r="41" spans="1:23" s="76" customFormat="1">
      <c r="A41" s="53"/>
      <c r="B41" s="194"/>
      <c r="C41" s="194"/>
      <c r="D41" s="194"/>
      <c r="E41" s="194"/>
      <c r="F41" s="194"/>
      <c r="G41" s="194"/>
      <c r="H41" s="194"/>
      <c r="I41" s="194"/>
      <c r="J41" s="194"/>
      <c r="K41" s="194"/>
      <c r="L41" s="194"/>
      <c r="M41" s="205"/>
      <c r="N41" s="55"/>
      <c r="O41" s="55"/>
      <c r="P41" s="75">
        <f t="shared" si="3"/>
        <v>0</v>
      </c>
      <c r="Q41" s="42"/>
      <c r="R41" s="55"/>
      <c r="S41" s="75">
        <f t="shared" si="4"/>
        <v>0</v>
      </c>
      <c r="T41" s="53"/>
      <c r="U41" s="55"/>
      <c r="V41" s="75">
        <f t="shared" si="5"/>
        <v>0</v>
      </c>
      <c r="W41" s="53"/>
    </row>
    <row r="42" spans="1:23" s="76" customFormat="1">
      <c r="A42" s="53"/>
      <c r="B42" s="194"/>
      <c r="C42" s="194"/>
      <c r="D42" s="194"/>
      <c r="E42" s="194"/>
      <c r="F42" s="194"/>
      <c r="G42" s="194"/>
      <c r="H42" s="194"/>
      <c r="I42" s="194"/>
      <c r="J42" s="194"/>
      <c r="K42" s="194"/>
      <c r="L42" s="194"/>
      <c r="M42" s="205"/>
      <c r="N42" s="55"/>
      <c r="O42" s="55"/>
      <c r="P42" s="75">
        <f t="shared" si="3"/>
        <v>0</v>
      </c>
      <c r="Q42" s="42"/>
      <c r="R42" s="55"/>
      <c r="S42" s="75">
        <f t="shared" si="4"/>
        <v>0</v>
      </c>
      <c r="T42" s="53"/>
      <c r="U42" s="55"/>
      <c r="V42" s="75">
        <f t="shared" si="5"/>
        <v>0</v>
      </c>
      <c r="W42" s="53"/>
    </row>
    <row r="43" spans="1:23">
      <c r="A43" s="77"/>
      <c r="B43" s="77"/>
      <c r="C43" s="77"/>
      <c r="D43" s="77"/>
      <c r="E43" s="77"/>
      <c r="F43" s="77"/>
      <c r="G43" s="77"/>
      <c r="H43" s="78"/>
      <c r="I43" s="78"/>
      <c r="J43" s="78"/>
      <c r="K43" s="78"/>
      <c r="L43" s="77"/>
      <c r="M43" s="79" t="s">
        <v>135</v>
      </c>
      <c r="N43" s="80">
        <f>SUM(N33:N42)</f>
        <v>32465</v>
      </c>
      <c r="O43" s="80">
        <f>SUM(O33:O42)</f>
        <v>0</v>
      </c>
      <c r="P43" s="80">
        <f>SUM(P33:P42)</f>
        <v>32465</v>
      </c>
      <c r="Q43" s="81"/>
      <c r="R43" s="80">
        <f>SUM(R33:R42)</f>
        <v>0</v>
      </c>
      <c r="S43" s="80">
        <f>SUM(S33:S42)</f>
        <v>32465</v>
      </c>
      <c r="T43" s="82"/>
      <c r="U43" s="80">
        <f>SUM(U33:U42)</f>
        <v>0</v>
      </c>
      <c r="V43" s="80">
        <f>SUM(V33:V42)</f>
        <v>32465</v>
      </c>
      <c r="W43" s="82"/>
    </row>
    <row r="44" spans="1:23">
      <c r="A44" s="65"/>
      <c r="B44" s="65"/>
      <c r="C44" s="65"/>
      <c r="D44" s="65"/>
      <c r="E44" s="65"/>
      <c r="F44" s="65"/>
      <c r="G44" s="65"/>
      <c r="H44" s="65"/>
      <c r="I44" s="65"/>
      <c r="J44" s="65"/>
      <c r="K44" s="65"/>
      <c r="L44" s="65"/>
      <c r="M44" s="65"/>
      <c r="N44" s="83"/>
      <c r="O44" s="83"/>
      <c r="P44" s="83"/>
      <c r="Q44" s="84"/>
      <c r="R44" s="85"/>
      <c r="S44" s="83"/>
      <c r="T44" s="84"/>
      <c r="U44" s="85"/>
      <c r="V44" s="83"/>
      <c r="W44" s="84"/>
    </row>
    <row r="45" spans="1:23" ht="15.75">
      <c r="A45" s="209" t="s">
        <v>136</v>
      </c>
      <c r="B45" s="209"/>
      <c r="C45" s="209"/>
      <c r="D45" s="209"/>
      <c r="E45" s="209"/>
      <c r="F45" s="209"/>
      <c r="G45" s="209"/>
      <c r="H45" s="209"/>
      <c r="I45" s="209"/>
      <c r="J45" s="209"/>
      <c r="K45" s="209"/>
      <c r="L45" s="209"/>
      <c r="M45" s="209"/>
      <c r="N45" s="71" t="s">
        <v>123</v>
      </c>
      <c r="O45" s="71" t="s">
        <v>124</v>
      </c>
      <c r="P45" s="71" t="s">
        <v>125</v>
      </c>
      <c r="Q45" s="71" t="s">
        <v>126</v>
      </c>
      <c r="R45" s="71" t="s">
        <v>127</v>
      </c>
      <c r="S45" s="71" t="s">
        <v>125</v>
      </c>
      <c r="T45" s="71" t="s">
        <v>126</v>
      </c>
      <c r="U45" s="71" t="s">
        <v>128</v>
      </c>
      <c r="V45" s="71" t="s">
        <v>125</v>
      </c>
      <c r="W45" s="71" t="s">
        <v>126</v>
      </c>
    </row>
    <row r="46" spans="1:23" ht="30" customHeight="1">
      <c r="A46" s="72" t="s">
        <v>129</v>
      </c>
      <c r="B46" s="195" t="s">
        <v>130</v>
      </c>
      <c r="C46" s="195"/>
      <c r="D46" s="195"/>
      <c r="E46" s="195"/>
      <c r="F46" s="195"/>
      <c r="G46" s="195"/>
      <c r="H46" s="195"/>
      <c r="I46" s="195"/>
      <c r="J46" s="195"/>
      <c r="K46" s="195"/>
      <c r="L46" s="195"/>
      <c r="M46" s="195"/>
      <c r="N46" s="73" t="s">
        <v>131</v>
      </c>
      <c r="O46" s="73" t="s">
        <v>131</v>
      </c>
      <c r="P46" s="73" t="s">
        <v>131</v>
      </c>
      <c r="Q46" s="73"/>
      <c r="R46" s="73" t="s">
        <v>131</v>
      </c>
      <c r="S46" s="73" t="s">
        <v>131</v>
      </c>
      <c r="T46" s="74"/>
      <c r="U46" s="73" t="s">
        <v>131</v>
      </c>
      <c r="V46" s="73" t="s">
        <v>131</v>
      </c>
      <c r="W46" s="74"/>
    </row>
    <row r="47" spans="1:23" s="76" customFormat="1">
      <c r="A47" s="53">
        <v>10</v>
      </c>
      <c r="B47" s="194" t="s">
        <v>137</v>
      </c>
      <c r="C47" s="194"/>
      <c r="D47" s="194"/>
      <c r="E47" s="194"/>
      <c r="F47" s="194"/>
      <c r="G47" s="194"/>
      <c r="H47" s="194"/>
      <c r="I47" s="194"/>
      <c r="J47" s="194"/>
      <c r="K47" s="194"/>
      <c r="L47" s="194"/>
      <c r="M47" s="194"/>
      <c r="N47" s="56">
        <v>7684</v>
      </c>
      <c r="O47" s="55"/>
      <c r="P47" s="75">
        <f t="shared" ref="P47:P56" si="6">SUM(N47:O47)</f>
        <v>7684</v>
      </c>
      <c r="Q47" s="42"/>
      <c r="R47" s="55"/>
      <c r="S47" s="75">
        <f>P47+R47</f>
        <v>7684</v>
      </c>
      <c r="T47" s="53"/>
      <c r="U47" s="55"/>
      <c r="V47" s="75">
        <f>S47+U47</f>
        <v>7684</v>
      </c>
      <c r="W47" s="53"/>
    </row>
    <row r="48" spans="1:23" s="76" customFormat="1">
      <c r="A48" s="53">
        <v>10</v>
      </c>
      <c r="B48" s="194" t="s">
        <v>138</v>
      </c>
      <c r="C48" s="194"/>
      <c r="D48" s="194"/>
      <c r="E48" s="194"/>
      <c r="F48" s="194"/>
      <c r="G48" s="194"/>
      <c r="H48" s="194"/>
      <c r="I48" s="194"/>
      <c r="J48" s="194"/>
      <c r="K48" s="194"/>
      <c r="L48" s="194"/>
      <c r="M48" s="194"/>
      <c r="N48" s="56">
        <v>5564</v>
      </c>
      <c r="O48" s="55"/>
      <c r="P48" s="75">
        <f t="shared" si="6"/>
        <v>5564</v>
      </c>
      <c r="Q48" s="42"/>
      <c r="R48" s="55"/>
      <c r="S48" s="75">
        <f t="shared" ref="S48:S56" si="7">P48+R48</f>
        <v>5564</v>
      </c>
      <c r="T48" s="53"/>
      <c r="U48" s="55"/>
      <c r="V48" s="75">
        <f t="shared" ref="V48:V56" si="8">S48+U48</f>
        <v>5564</v>
      </c>
      <c r="W48" s="53"/>
    </row>
    <row r="49" spans="1:23" s="76" customFormat="1">
      <c r="A49" s="53"/>
      <c r="B49" s="194"/>
      <c r="C49" s="194"/>
      <c r="D49" s="194"/>
      <c r="E49" s="194"/>
      <c r="F49" s="194"/>
      <c r="G49" s="194"/>
      <c r="H49" s="194"/>
      <c r="I49" s="194"/>
      <c r="J49" s="194"/>
      <c r="K49" s="194"/>
      <c r="L49" s="194"/>
      <c r="M49" s="194"/>
      <c r="N49" s="55"/>
      <c r="O49" s="55"/>
      <c r="P49" s="75">
        <f t="shared" si="6"/>
        <v>0</v>
      </c>
      <c r="Q49" s="42"/>
      <c r="R49" s="55"/>
      <c r="S49" s="75">
        <f t="shared" si="7"/>
        <v>0</v>
      </c>
      <c r="T49" s="53"/>
      <c r="U49" s="55"/>
      <c r="V49" s="75">
        <f t="shared" si="8"/>
        <v>0</v>
      </c>
      <c r="W49" s="53"/>
    </row>
    <row r="50" spans="1:23" s="76" customFormat="1">
      <c r="A50" s="53"/>
      <c r="B50" s="194"/>
      <c r="C50" s="194"/>
      <c r="D50" s="194"/>
      <c r="E50" s="194"/>
      <c r="F50" s="194"/>
      <c r="G50" s="194"/>
      <c r="H50" s="194"/>
      <c r="I50" s="194"/>
      <c r="J50" s="194"/>
      <c r="K50" s="194"/>
      <c r="L50" s="194"/>
      <c r="M50" s="194"/>
      <c r="N50" s="55"/>
      <c r="O50" s="55"/>
      <c r="P50" s="75">
        <f t="shared" si="6"/>
        <v>0</v>
      </c>
      <c r="Q50" s="42"/>
      <c r="R50" s="55"/>
      <c r="S50" s="75">
        <f t="shared" si="7"/>
        <v>0</v>
      </c>
      <c r="T50" s="53"/>
      <c r="U50" s="55"/>
      <c r="V50" s="75">
        <f t="shared" si="8"/>
        <v>0</v>
      </c>
      <c r="W50" s="53"/>
    </row>
    <row r="51" spans="1:23" s="76" customFormat="1">
      <c r="A51" s="53"/>
      <c r="B51" s="194"/>
      <c r="C51" s="194"/>
      <c r="D51" s="194"/>
      <c r="E51" s="194"/>
      <c r="F51" s="194"/>
      <c r="G51" s="194"/>
      <c r="H51" s="194"/>
      <c r="I51" s="194"/>
      <c r="J51" s="194"/>
      <c r="K51" s="194"/>
      <c r="L51" s="194"/>
      <c r="M51" s="194"/>
      <c r="N51" s="55"/>
      <c r="O51" s="55"/>
      <c r="P51" s="75">
        <f t="shared" si="6"/>
        <v>0</v>
      </c>
      <c r="Q51" s="42"/>
      <c r="R51" s="55"/>
      <c r="S51" s="75">
        <f t="shared" si="7"/>
        <v>0</v>
      </c>
      <c r="T51" s="53"/>
      <c r="U51" s="55"/>
      <c r="V51" s="75">
        <f t="shared" si="8"/>
        <v>0</v>
      </c>
      <c r="W51" s="53"/>
    </row>
    <row r="52" spans="1:23" s="76" customFormat="1">
      <c r="A52" s="53"/>
      <c r="B52" s="194"/>
      <c r="C52" s="194"/>
      <c r="D52" s="194"/>
      <c r="E52" s="194"/>
      <c r="F52" s="194"/>
      <c r="G52" s="194"/>
      <c r="H52" s="194"/>
      <c r="I52" s="194"/>
      <c r="J52" s="194"/>
      <c r="K52" s="194"/>
      <c r="L52" s="194"/>
      <c r="M52" s="194"/>
      <c r="N52" s="55"/>
      <c r="O52" s="55"/>
      <c r="P52" s="75">
        <f t="shared" si="6"/>
        <v>0</v>
      </c>
      <c r="Q52" s="42"/>
      <c r="R52" s="55"/>
      <c r="S52" s="75">
        <f t="shared" si="7"/>
        <v>0</v>
      </c>
      <c r="T52" s="53"/>
      <c r="U52" s="55"/>
      <c r="V52" s="75">
        <f t="shared" si="8"/>
        <v>0</v>
      </c>
      <c r="W52" s="53"/>
    </row>
    <row r="53" spans="1:23" s="76" customFormat="1">
      <c r="A53" s="53"/>
      <c r="B53" s="194"/>
      <c r="C53" s="194"/>
      <c r="D53" s="194"/>
      <c r="E53" s="194"/>
      <c r="F53" s="194"/>
      <c r="G53" s="194"/>
      <c r="H53" s="194"/>
      <c r="I53" s="194"/>
      <c r="J53" s="194"/>
      <c r="K53" s="194"/>
      <c r="L53" s="194"/>
      <c r="M53" s="194"/>
      <c r="N53" s="55"/>
      <c r="O53" s="55"/>
      <c r="P53" s="75">
        <f t="shared" si="6"/>
        <v>0</v>
      </c>
      <c r="Q53" s="42"/>
      <c r="R53" s="55"/>
      <c r="S53" s="75">
        <f t="shared" si="7"/>
        <v>0</v>
      </c>
      <c r="T53" s="53"/>
      <c r="U53" s="55"/>
      <c r="V53" s="75">
        <f t="shared" si="8"/>
        <v>0</v>
      </c>
      <c r="W53" s="53"/>
    </row>
    <row r="54" spans="1:23" s="76" customFormat="1">
      <c r="A54" s="53"/>
      <c r="B54" s="194"/>
      <c r="C54" s="194"/>
      <c r="D54" s="194"/>
      <c r="E54" s="194"/>
      <c r="F54" s="194"/>
      <c r="G54" s="194"/>
      <c r="H54" s="194"/>
      <c r="I54" s="194"/>
      <c r="J54" s="194"/>
      <c r="K54" s="194"/>
      <c r="L54" s="194"/>
      <c r="M54" s="194"/>
      <c r="N54" s="55"/>
      <c r="O54" s="55"/>
      <c r="P54" s="75">
        <f t="shared" si="6"/>
        <v>0</v>
      </c>
      <c r="Q54" s="42"/>
      <c r="R54" s="55"/>
      <c r="S54" s="75">
        <f t="shared" si="7"/>
        <v>0</v>
      </c>
      <c r="T54" s="53"/>
      <c r="U54" s="55"/>
      <c r="V54" s="75">
        <f t="shared" si="8"/>
        <v>0</v>
      </c>
      <c r="W54" s="53"/>
    </row>
    <row r="55" spans="1:23" s="76" customFormat="1">
      <c r="A55" s="53"/>
      <c r="B55" s="194"/>
      <c r="C55" s="194"/>
      <c r="D55" s="194"/>
      <c r="E55" s="194"/>
      <c r="F55" s="194"/>
      <c r="G55" s="194"/>
      <c r="H55" s="194"/>
      <c r="I55" s="194"/>
      <c r="J55" s="194"/>
      <c r="K55" s="194"/>
      <c r="L55" s="194"/>
      <c r="M55" s="194"/>
      <c r="N55" s="55"/>
      <c r="O55" s="55"/>
      <c r="P55" s="75">
        <f t="shared" si="6"/>
        <v>0</v>
      </c>
      <c r="Q55" s="42"/>
      <c r="R55" s="55"/>
      <c r="S55" s="75">
        <f t="shared" si="7"/>
        <v>0</v>
      </c>
      <c r="T55" s="53"/>
      <c r="U55" s="55"/>
      <c r="V55" s="75">
        <f t="shared" si="8"/>
        <v>0</v>
      </c>
      <c r="W55" s="53"/>
    </row>
    <row r="56" spans="1:23" s="76" customFormat="1">
      <c r="A56" s="53"/>
      <c r="B56" s="194"/>
      <c r="C56" s="194"/>
      <c r="D56" s="194"/>
      <c r="E56" s="194"/>
      <c r="F56" s="194"/>
      <c r="G56" s="194"/>
      <c r="H56" s="194"/>
      <c r="I56" s="194"/>
      <c r="J56" s="194"/>
      <c r="K56" s="194"/>
      <c r="L56" s="194"/>
      <c r="M56" s="194"/>
      <c r="N56" s="55"/>
      <c r="O56" s="55"/>
      <c r="P56" s="75">
        <f t="shared" si="6"/>
        <v>0</v>
      </c>
      <c r="Q56" s="42"/>
      <c r="R56" s="55"/>
      <c r="S56" s="75">
        <f t="shared" si="7"/>
        <v>0</v>
      </c>
      <c r="T56" s="53"/>
      <c r="U56" s="55"/>
      <c r="V56" s="75">
        <f t="shared" si="8"/>
        <v>0</v>
      </c>
      <c r="W56" s="53"/>
    </row>
    <row r="57" spans="1:23">
      <c r="A57" s="77"/>
      <c r="B57" s="77"/>
      <c r="C57" s="77"/>
      <c r="D57" s="77"/>
      <c r="E57" s="77"/>
      <c r="F57" s="77"/>
      <c r="G57" s="77"/>
      <c r="H57" s="78"/>
      <c r="I57" s="78"/>
      <c r="J57" s="78"/>
      <c r="K57" s="78"/>
      <c r="L57" s="77"/>
      <c r="M57" s="86" t="s">
        <v>139</v>
      </c>
      <c r="N57" s="80">
        <f>SUM(N47:N56)</f>
        <v>13248</v>
      </c>
      <c r="O57" s="80">
        <f>SUM(O47:O56)</f>
        <v>0</v>
      </c>
      <c r="P57" s="80">
        <f>SUM(P47:P56)</f>
        <v>13248</v>
      </c>
      <c r="Q57" s="81"/>
      <c r="R57" s="80">
        <f>SUM(R47:R56)</f>
        <v>0</v>
      </c>
      <c r="S57" s="80">
        <f>SUM(S47:S56)</f>
        <v>13248</v>
      </c>
      <c r="T57" s="82"/>
      <c r="U57" s="80">
        <f>SUM(U47:U56)</f>
        <v>0</v>
      </c>
      <c r="V57" s="80">
        <f>SUM(V47:V56)</f>
        <v>13248</v>
      </c>
      <c r="W57" s="82"/>
    </row>
    <row r="58" spans="1:23">
      <c r="A58" s="87"/>
      <c r="B58" s="87"/>
      <c r="C58" s="87"/>
      <c r="D58" s="87"/>
      <c r="E58" s="87"/>
      <c r="F58" s="87"/>
      <c r="G58" s="88"/>
      <c r="H58" s="88"/>
      <c r="I58" s="88"/>
      <c r="J58" s="88"/>
      <c r="K58" s="88"/>
      <c r="L58" s="88"/>
      <c r="M58" s="88"/>
      <c r="N58" s="89"/>
      <c r="O58" s="89"/>
      <c r="P58" s="89"/>
      <c r="Q58" s="90"/>
      <c r="R58" s="91"/>
      <c r="S58" s="89"/>
      <c r="T58" s="90"/>
      <c r="U58" s="91"/>
      <c r="V58" s="89"/>
      <c r="W58" s="90"/>
    </row>
    <row r="59" spans="1:23" s="101" customFormat="1" ht="24" thickBot="1">
      <c r="A59" s="92"/>
      <c r="B59" s="92"/>
      <c r="C59" s="92"/>
      <c r="D59" s="92"/>
      <c r="E59" s="92"/>
      <c r="F59" s="93"/>
      <c r="G59" s="93"/>
      <c r="H59" s="93"/>
      <c r="I59" s="93"/>
      <c r="J59" s="94"/>
      <c r="K59" s="95"/>
      <c r="L59" s="96"/>
      <c r="M59" s="97" t="s">
        <v>140</v>
      </c>
      <c r="N59" s="98">
        <f>SUM(N29,N43,N57)</f>
        <v>45713</v>
      </c>
      <c r="O59" s="98">
        <f>SUM(O29,O43,O57)</f>
        <v>0</v>
      </c>
      <c r="P59" s="98">
        <f>SUM(P29,P43,P57)</f>
        <v>45713</v>
      </c>
      <c r="Q59" s="99"/>
      <c r="R59" s="98">
        <f>SUM(R29,R43,R57)</f>
        <v>0</v>
      </c>
      <c r="S59" s="98">
        <f>SUM(S29,S43,S57)</f>
        <v>45713</v>
      </c>
      <c r="T59" s="99"/>
      <c r="U59" s="98">
        <f>SUM(U29,U43,U57)</f>
        <v>0</v>
      </c>
      <c r="V59" s="98">
        <f>SUM(V29,V43,V57)</f>
        <v>45713</v>
      </c>
      <c r="W59" s="100"/>
    </row>
    <row r="60" spans="1:23">
      <c r="A60" s="87"/>
      <c r="B60" s="87"/>
      <c r="C60" s="87"/>
      <c r="D60" s="87"/>
      <c r="E60" s="87"/>
      <c r="F60" s="87"/>
      <c r="G60" s="77"/>
      <c r="H60" s="77"/>
      <c r="I60" s="77"/>
      <c r="J60" s="77"/>
      <c r="K60" s="77"/>
      <c r="L60" s="77"/>
      <c r="M60" s="77"/>
      <c r="N60" s="78"/>
      <c r="O60" s="78"/>
      <c r="P60" s="78"/>
      <c r="Q60" s="102"/>
      <c r="R60" s="78"/>
      <c r="S60" s="78"/>
      <c r="T60" s="102"/>
      <c r="U60" s="78"/>
      <c r="V60" s="78"/>
      <c r="W60" s="90"/>
    </row>
    <row r="61" spans="1:23" ht="23.25">
      <c r="A61" s="323" t="s">
        <v>141</v>
      </c>
      <c r="B61" s="324"/>
      <c r="C61" s="324"/>
      <c r="D61" s="324"/>
      <c r="E61" s="324"/>
      <c r="F61" s="324"/>
      <c r="G61" s="324"/>
      <c r="H61" s="324"/>
      <c r="I61" s="324"/>
      <c r="J61" s="324"/>
      <c r="K61" s="324"/>
      <c r="L61" s="324"/>
      <c r="M61" s="324"/>
      <c r="N61" s="324"/>
      <c r="O61" s="324"/>
      <c r="P61" s="324"/>
      <c r="Q61" s="324"/>
      <c r="R61" s="324"/>
      <c r="S61" s="324"/>
      <c r="T61" s="324"/>
      <c r="U61" s="324"/>
      <c r="V61" s="324"/>
      <c r="W61" s="324"/>
    </row>
    <row r="62" spans="1:23" ht="15.75">
      <c r="A62" s="199" t="s">
        <v>142</v>
      </c>
      <c r="B62" s="200"/>
      <c r="C62" s="200"/>
      <c r="D62" s="200"/>
      <c r="E62" s="200"/>
      <c r="F62" s="200"/>
      <c r="G62" s="200"/>
      <c r="H62" s="200"/>
      <c r="I62" s="200"/>
      <c r="J62" s="200"/>
      <c r="K62" s="200"/>
      <c r="L62" s="200"/>
      <c r="M62" s="201"/>
      <c r="N62" s="103" t="s">
        <v>123</v>
      </c>
      <c r="O62" s="103" t="s">
        <v>124</v>
      </c>
      <c r="P62" s="103" t="s">
        <v>125</v>
      </c>
      <c r="Q62" s="103" t="s">
        <v>126</v>
      </c>
      <c r="R62" s="103" t="s">
        <v>127</v>
      </c>
      <c r="S62" s="103" t="s">
        <v>125</v>
      </c>
      <c r="T62" s="103" t="s">
        <v>126</v>
      </c>
      <c r="U62" s="103" t="s">
        <v>128</v>
      </c>
      <c r="V62" s="103" t="s">
        <v>125</v>
      </c>
      <c r="W62" s="103" t="s">
        <v>126</v>
      </c>
    </row>
    <row r="63" spans="1:23" ht="30" customHeight="1">
      <c r="A63" s="72" t="s">
        <v>129</v>
      </c>
      <c r="B63" s="195" t="s">
        <v>130</v>
      </c>
      <c r="C63" s="195"/>
      <c r="D63" s="195"/>
      <c r="E63" s="195"/>
      <c r="F63" s="195"/>
      <c r="G63" s="195"/>
      <c r="H63" s="195"/>
      <c r="I63" s="195"/>
      <c r="J63" s="195"/>
      <c r="K63" s="195"/>
      <c r="L63" s="195"/>
      <c r="M63" s="195"/>
      <c r="N63" s="73" t="s">
        <v>131</v>
      </c>
      <c r="O63" s="73" t="s">
        <v>131</v>
      </c>
      <c r="P63" s="73" t="s">
        <v>131</v>
      </c>
      <c r="Q63" s="73"/>
      <c r="R63" s="73" t="s">
        <v>131</v>
      </c>
      <c r="S63" s="73" t="s">
        <v>131</v>
      </c>
      <c r="T63" s="74"/>
      <c r="U63" s="73" t="s">
        <v>131</v>
      </c>
      <c r="V63" s="73" t="s">
        <v>131</v>
      </c>
      <c r="W63" s="74"/>
    </row>
    <row r="64" spans="1:23" s="76" customFormat="1">
      <c r="A64" s="53"/>
      <c r="B64" s="194"/>
      <c r="C64" s="194"/>
      <c r="D64" s="194"/>
      <c r="E64" s="194"/>
      <c r="F64" s="194"/>
      <c r="G64" s="194"/>
      <c r="H64" s="194"/>
      <c r="I64" s="194"/>
      <c r="J64" s="194"/>
      <c r="K64" s="194"/>
      <c r="L64" s="194"/>
      <c r="M64" s="194"/>
      <c r="N64" s="55"/>
      <c r="O64" s="55"/>
      <c r="P64" s="75">
        <f>SUM(N64:O64)</f>
        <v>0</v>
      </c>
      <c r="Q64" s="42"/>
      <c r="R64" s="55"/>
      <c r="S64" s="75">
        <f>P64+R64</f>
        <v>0</v>
      </c>
      <c r="T64" s="53"/>
      <c r="U64" s="55"/>
      <c r="V64" s="75">
        <f>S64+U64</f>
        <v>0</v>
      </c>
      <c r="W64" s="53"/>
    </row>
    <row r="65" spans="1:23" s="76" customFormat="1">
      <c r="A65" s="53"/>
      <c r="B65" s="194"/>
      <c r="C65" s="194"/>
      <c r="D65" s="194"/>
      <c r="E65" s="194"/>
      <c r="F65" s="194"/>
      <c r="G65" s="194"/>
      <c r="H65" s="194"/>
      <c r="I65" s="194"/>
      <c r="J65" s="194"/>
      <c r="K65" s="194"/>
      <c r="L65" s="194"/>
      <c r="M65" s="194"/>
      <c r="N65" s="55"/>
      <c r="O65" s="55"/>
      <c r="P65" s="75">
        <f t="shared" ref="P65:P73" si="9">SUM(N65:O65)</f>
        <v>0</v>
      </c>
      <c r="Q65" s="42"/>
      <c r="R65" s="55"/>
      <c r="S65" s="75">
        <f t="shared" ref="S65:S73" si="10">P65+R65</f>
        <v>0</v>
      </c>
      <c r="T65" s="53"/>
      <c r="U65" s="55"/>
      <c r="V65" s="75">
        <f t="shared" ref="V65:V73" si="11">S65+U65</f>
        <v>0</v>
      </c>
      <c r="W65" s="53"/>
    </row>
    <row r="66" spans="1:23" s="76" customFormat="1">
      <c r="A66" s="53"/>
      <c r="B66" s="194"/>
      <c r="C66" s="194"/>
      <c r="D66" s="194"/>
      <c r="E66" s="194"/>
      <c r="F66" s="194"/>
      <c r="G66" s="194"/>
      <c r="H66" s="194"/>
      <c r="I66" s="194"/>
      <c r="J66" s="194"/>
      <c r="K66" s="194"/>
      <c r="L66" s="194"/>
      <c r="M66" s="194"/>
      <c r="N66" s="55"/>
      <c r="O66" s="55"/>
      <c r="P66" s="75">
        <f t="shared" si="9"/>
        <v>0</v>
      </c>
      <c r="Q66" s="42"/>
      <c r="R66" s="55"/>
      <c r="S66" s="75">
        <f t="shared" si="10"/>
        <v>0</v>
      </c>
      <c r="T66" s="53"/>
      <c r="U66" s="55"/>
      <c r="V66" s="75">
        <f t="shared" si="11"/>
        <v>0</v>
      </c>
      <c r="W66" s="53"/>
    </row>
    <row r="67" spans="1:23" s="76" customFormat="1">
      <c r="A67" s="53"/>
      <c r="B67" s="194"/>
      <c r="C67" s="194"/>
      <c r="D67" s="194"/>
      <c r="E67" s="194"/>
      <c r="F67" s="194"/>
      <c r="G67" s="194"/>
      <c r="H67" s="194"/>
      <c r="I67" s="194"/>
      <c r="J67" s="194"/>
      <c r="K67" s="194"/>
      <c r="L67" s="194"/>
      <c r="M67" s="194"/>
      <c r="N67" s="55"/>
      <c r="O67" s="55"/>
      <c r="P67" s="75">
        <f t="shared" si="9"/>
        <v>0</v>
      </c>
      <c r="Q67" s="42"/>
      <c r="R67" s="55"/>
      <c r="S67" s="75">
        <f t="shared" si="10"/>
        <v>0</v>
      </c>
      <c r="T67" s="53"/>
      <c r="U67" s="55"/>
      <c r="V67" s="75">
        <f t="shared" si="11"/>
        <v>0</v>
      </c>
      <c r="W67" s="53"/>
    </row>
    <row r="68" spans="1:23" s="76" customFormat="1">
      <c r="A68" s="53"/>
      <c r="B68" s="194"/>
      <c r="C68" s="194"/>
      <c r="D68" s="194"/>
      <c r="E68" s="194"/>
      <c r="F68" s="194"/>
      <c r="G68" s="194"/>
      <c r="H68" s="194"/>
      <c r="I68" s="194"/>
      <c r="J68" s="194"/>
      <c r="K68" s="194"/>
      <c r="L68" s="194"/>
      <c r="M68" s="194"/>
      <c r="N68" s="55"/>
      <c r="O68" s="55"/>
      <c r="P68" s="75">
        <f t="shared" si="9"/>
        <v>0</v>
      </c>
      <c r="Q68" s="42"/>
      <c r="R68" s="55"/>
      <c r="S68" s="75">
        <f t="shared" si="10"/>
        <v>0</v>
      </c>
      <c r="T68" s="53"/>
      <c r="U68" s="55"/>
      <c r="V68" s="75">
        <f t="shared" si="11"/>
        <v>0</v>
      </c>
      <c r="W68" s="53"/>
    </row>
    <row r="69" spans="1:23" s="76" customFormat="1">
      <c r="A69" s="53"/>
      <c r="B69" s="194"/>
      <c r="C69" s="194"/>
      <c r="D69" s="194"/>
      <c r="E69" s="194"/>
      <c r="F69" s="194"/>
      <c r="G69" s="194"/>
      <c r="H69" s="194"/>
      <c r="I69" s="194"/>
      <c r="J69" s="194"/>
      <c r="K69" s="194"/>
      <c r="L69" s="194"/>
      <c r="M69" s="194"/>
      <c r="N69" s="55"/>
      <c r="O69" s="55"/>
      <c r="P69" s="75">
        <f t="shared" si="9"/>
        <v>0</v>
      </c>
      <c r="Q69" s="42"/>
      <c r="R69" s="55"/>
      <c r="S69" s="75">
        <f t="shared" si="10"/>
        <v>0</v>
      </c>
      <c r="T69" s="53"/>
      <c r="U69" s="55"/>
      <c r="V69" s="75">
        <f t="shared" si="11"/>
        <v>0</v>
      </c>
      <c r="W69" s="53"/>
    </row>
    <row r="70" spans="1:23" s="76" customFormat="1">
      <c r="A70" s="53"/>
      <c r="B70" s="194"/>
      <c r="C70" s="194"/>
      <c r="D70" s="194"/>
      <c r="E70" s="194"/>
      <c r="F70" s="194"/>
      <c r="G70" s="194"/>
      <c r="H70" s="194"/>
      <c r="I70" s="194"/>
      <c r="J70" s="194"/>
      <c r="K70" s="194"/>
      <c r="L70" s="194"/>
      <c r="M70" s="194"/>
      <c r="N70" s="55"/>
      <c r="O70" s="55"/>
      <c r="P70" s="75">
        <f t="shared" si="9"/>
        <v>0</v>
      </c>
      <c r="Q70" s="42"/>
      <c r="R70" s="55"/>
      <c r="S70" s="75">
        <f t="shared" si="10"/>
        <v>0</v>
      </c>
      <c r="T70" s="53"/>
      <c r="U70" s="55"/>
      <c r="V70" s="75">
        <f t="shared" si="11"/>
        <v>0</v>
      </c>
      <c r="W70" s="53"/>
    </row>
    <row r="71" spans="1:23" s="76" customFormat="1">
      <c r="A71" s="53"/>
      <c r="B71" s="194"/>
      <c r="C71" s="194"/>
      <c r="D71" s="194"/>
      <c r="E71" s="194"/>
      <c r="F71" s="194"/>
      <c r="G71" s="194"/>
      <c r="H71" s="194"/>
      <c r="I71" s="194"/>
      <c r="J71" s="194"/>
      <c r="K71" s="194"/>
      <c r="L71" s="194"/>
      <c r="M71" s="194"/>
      <c r="N71" s="55"/>
      <c r="O71" s="55"/>
      <c r="P71" s="75">
        <f t="shared" si="9"/>
        <v>0</v>
      </c>
      <c r="Q71" s="42"/>
      <c r="R71" s="55"/>
      <c r="S71" s="75">
        <f t="shared" si="10"/>
        <v>0</v>
      </c>
      <c r="T71" s="53"/>
      <c r="U71" s="55"/>
      <c r="V71" s="75">
        <f t="shared" si="11"/>
        <v>0</v>
      </c>
      <c r="W71" s="53"/>
    </row>
    <row r="72" spans="1:23" s="76" customFormat="1">
      <c r="A72" s="53"/>
      <c r="B72" s="194"/>
      <c r="C72" s="194"/>
      <c r="D72" s="194"/>
      <c r="E72" s="194"/>
      <c r="F72" s="194"/>
      <c r="G72" s="194"/>
      <c r="H72" s="194"/>
      <c r="I72" s="194"/>
      <c r="J72" s="194"/>
      <c r="K72" s="194"/>
      <c r="L72" s="194"/>
      <c r="M72" s="194"/>
      <c r="N72" s="55"/>
      <c r="O72" s="55"/>
      <c r="P72" s="75">
        <f t="shared" si="9"/>
        <v>0</v>
      </c>
      <c r="Q72" s="42"/>
      <c r="R72" s="55"/>
      <c r="S72" s="75">
        <f t="shared" si="10"/>
        <v>0</v>
      </c>
      <c r="T72" s="53"/>
      <c r="U72" s="55"/>
      <c r="V72" s="75">
        <f t="shared" si="11"/>
        <v>0</v>
      </c>
      <c r="W72" s="53"/>
    </row>
    <row r="73" spans="1:23" s="76" customFormat="1">
      <c r="A73" s="53"/>
      <c r="B73" s="194"/>
      <c r="C73" s="194"/>
      <c r="D73" s="194"/>
      <c r="E73" s="194"/>
      <c r="F73" s="194"/>
      <c r="G73" s="194"/>
      <c r="H73" s="194"/>
      <c r="I73" s="194"/>
      <c r="J73" s="194"/>
      <c r="K73" s="194"/>
      <c r="L73" s="194"/>
      <c r="M73" s="194"/>
      <c r="N73" s="55"/>
      <c r="O73" s="55"/>
      <c r="P73" s="75">
        <f t="shared" si="9"/>
        <v>0</v>
      </c>
      <c r="Q73" s="42"/>
      <c r="R73" s="55"/>
      <c r="S73" s="75">
        <f t="shared" si="10"/>
        <v>0</v>
      </c>
      <c r="T73" s="53"/>
      <c r="U73" s="55"/>
      <c r="V73" s="75">
        <f t="shared" si="11"/>
        <v>0</v>
      </c>
      <c r="W73" s="53"/>
    </row>
    <row r="74" spans="1:23">
      <c r="A74" s="87"/>
      <c r="B74" s="87"/>
      <c r="C74" s="87"/>
      <c r="D74" s="87"/>
      <c r="E74" s="87"/>
      <c r="F74" s="87"/>
      <c r="G74" s="87"/>
      <c r="H74" s="87"/>
      <c r="I74" s="87"/>
      <c r="J74" s="87"/>
      <c r="K74" s="87"/>
      <c r="L74" s="87"/>
      <c r="M74" s="104" t="s">
        <v>143</v>
      </c>
      <c r="N74" s="80">
        <f>SUM(N64:N73)</f>
        <v>0</v>
      </c>
      <c r="O74" s="80">
        <f>SUM(O64:O73)</f>
        <v>0</v>
      </c>
      <c r="P74" s="80">
        <f>SUM(P64:P73)</f>
        <v>0</v>
      </c>
      <c r="Q74" s="81"/>
      <c r="R74" s="80">
        <f>SUM(R64:R73)</f>
        <v>0</v>
      </c>
      <c r="S74" s="80">
        <f>SUM(S64:S73)</f>
        <v>0</v>
      </c>
      <c r="T74" s="82"/>
      <c r="U74" s="80">
        <f>SUM(U64:U73)</f>
        <v>0</v>
      </c>
      <c r="V74" s="80">
        <f>SUM(V64:V73)</f>
        <v>0</v>
      </c>
      <c r="W74" s="82"/>
    </row>
    <row r="75" spans="1:23">
      <c r="A75" s="88"/>
      <c r="B75" s="88"/>
      <c r="C75" s="88"/>
      <c r="D75" s="88"/>
      <c r="E75" s="88"/>
      <c r="F75" s="88"/>
      <c r="G75" s="88"/>
      <c r="H75" s="88"/>
      <c r="I75" s="88"/>
      <c r="J75" s="88"/>
      <c r="K75" s="88"/>
      <c r="L75" s="88"/>
      <c r="M75" s="105"/>
      <c r="N75" s="102"/>
      <c r="O75" s="102"/>
      <c r="P75" s="102"/>
      <c r="Q75" s="90"/>
      <c r="R75" s="102"/>
      <c r="S75" s="102"/>
      <c r="T75" s="90"/>
      <c r="U75" s="102"/>
      <c r="V75" s="102"/>
      <c r="W75" s="90"/>
    </row>
    <row r="76" spans="1:23" ht="15.75">
      <c r="A76" s="202" t="s">
        <v>144</v>
      </c>
      <c r="B76" s="203"/>
      <c r="C76" s="203"/>
      <c r="D76" s="203"/>
      <c r="E76" s="203"/>
      <c r="F76" s="203"/>
      <c r="G76" s="203"/>
      <c r="H76" s="203"/>
      <c r="I76" s="203"/>
      <c r="J76" s="203"/>
      <c r="K76" s="203"/>
      <c r="L76" s="203"/>
      <c r="M76" s="204"/>
      <c r="N76" s="106" t="s">
        <v>123</v>
      </c>
      <c r="O76" s="106" t="s">
        <v>124</v>
      </c>
      <c r="P76" s="106" t="s">
        <v>125</v>
      </c>
      <c r="Q76" s="106" t="s">
        <v>126</v>
      </c>
      <c r="R76" s="106" t="s">
        <v>127</v>
      </c>
      <c r="S76" s="106" t="s">
        <v>125</v>
      </c>
      <c r="T76" s="106" t="s">
        <v>126</v>
      </c>
      <c r="U76" s="106" t="s">
        <v>128</v>
      </c>
      <c r="V76" s="106" t="s">
        <v>125</v>
      </c>
      <c r="W76" s="106" t="s">
        <v>126</v>
      </c>
    </row>
    <row r="77" spans="1:23" ht="30" customHeight="1">
      <c r="A77" s="72" t="s">
        <v>129</v>
      </c>
      <c r="B77" s="195" t="s">
        <v>130</v>
      </c>
      <c r="C77" s="195"/>
      <c r="D77" s="195"/>
      <c r="E77" s="195"/>
      <c r="F77" s="195"/>
      <c r="G77" s="195"/>
      <c r="H77" s="195"/>
      <c r="I77" s="195"/>
      <c r="J77" s="195"/>
      <c r="K77" s="195"/>
      <c r="L77" s="195"/>
      <c r="M77" s="195"/>
      <c r="N77" s="73" t="s">
        <v>131</v>
      </c>
      <c r="O77" s="73" t="s">
        <v>131</v>
      </c>
      <c r="P77" s="73" t="s">
        <v>131</v>
      </c>
      <c r="Q77" s="73"/>
      <c r="R77" s="73" t="s">
        <v>131</v>
      </c>
      <c r="S77" s="73" t="s">
        <v>131</v>
      </c>
      <c r="T77" s="74"/>
      <c r="U77" s="73" t="s">
        <v>131</v>
      </c>
      <c r="V77" s="73" t="s">
        <v>131</v>
      </c>
      <c r="W77" s="74"/>
    </row>
    <row r="78" spans="1:23" s="76" customFormat="1">
      <c r="A78" s="53"/>
      <c r="B78" s="194"/>
      <c r="C78" s="194"/>
      <c r="D78" s="194"/>
      <c r="E78" s="194"/>
      <c r="F78" s="194"/>
      <c r="G78" s="194"/>
      <c r="H78" s="194"/>
      <c r="I78" s="194"/>
      <c r="J78" s="194"/>
      <c r="K78" s="194"/>
      <c r="L78" s="194"/>
      <c r="M78" s="194"/>
      <c r="N78" s="55"/>
      <c r="O78" s="55"/>
      <c r="P78" s="75">
        <f>SUM(N78:O78)</f>
        <v>0</v>
      </c>
      <c r="Q78" s="42"/>
      <c r="R78" s="55"/>
      <c r="S78" s="75">
        <f>P78+R78</f>
        <v>0</v>
      </c>
      <c r="T78" s="53"/>
      <c r="U78" s="55"/>
      <c r="V78" s="75">
        <f>S78+U78</f>
        <v>0</v>
      </c>
      <c r="W78" s="53"/>
    </row>
    <row r="79" spans="1:23" s="76" customFormat="1">
      <c r="A79" s="53"/>
      <c r="B79" s="194"/>
      <c r="C79" s="194"/>
      <c r="D79" s="194"/>
      <c r="E79" s="194"/>
      <c r="F79" s="194"/>
      <c r="G79" s="194"/>
      <c r="H79" s="194"/>
      <c r="I79" s="194"/>
      <c r="J79" s="194"/>
      <c r="K79" s="194"/>
      <c r="L79" s="194"/>
      <c r="M79" s="194"/>
      <c r="N79" s="55"/>
      <c r="O79" s="55"/>
      <c r="P79" s="75">
        <f t="shared" ref="P79:P87" si="12">SUM(N79:O79)</f>
        <v>0</v>
      </c>
      <c r="Q79" s="42"/>
      <c r="R79" s="55"/>
      <c r="S79" s="75">
        <f t="shared" ref="S79:S87" si="13">P79+R79</f>
        <v>0</v>
      </c>
      <c r="T79" s="53"/>
      <c r="U79" s="55"/>
      <c r="V79" s="75">
        <f t="shared" ref="V79:V87" si="14">S79+U79</f>
        <v>0</v>
      </c>
      <c r="W79" s="53"/>
    </row>
    <row r="80" spans="1:23" s="76" customFormat="1">
      <c r="A80" s="53"/>
      <c r="B80" s="194"/>
      <c r="C80" s="194"/>
      <c r="D80" s="194"/>
      <c r="E80" s="194"/>
      <c r="F80" s="194"/>
      <c r="G80" s="194"/>
      <c r="H80" s="194"/>
      <c r="I80" s="194"/>
      <c r="J80" s="194"/>
      <c r="K80" s="194"/>
      <c r="L80" s="194"/>
      <c r="M80" s="194"/>
      <c r="N80" s="55"/>
      <c r="O80" s="55"/>
      <c r="P80" s="75">
        <f t="shared" si="12"/>
        <v>0</v>
      </c>
      <c r="Q80" s="42"/>
      <c r="R80" s="55"/>
      <c r="S80" s="75">
        <f t="shared" si="13"/>
        <v>0</v>
      </c>
      <c r="T80" s="53"/>
      <c r="U80" s="55"/>
      <c r="V80" s="75">
        <f t="shared" si="14"/>
        <v>0</v>
      </c>
      <c r="W80" s="53"/>
    </row>
    <row r="81" spans="1:23" s="76" customFormat="1">
      <c r="A81" s="53"/>
      <c r="B81" s="194"/>
      <c r="C81" s="194"/>
      <c r="D81" s="194"/>
      <c r="E81" s="194"/>
      <c r="F81" s="194"/>
      <c r="G81" s="194"/>
      <c r="H81" s="194"/>
      <c r="I81" s="194"/>
      <c r="J81" s="194"/>
      <c r="K81" s="194"/>
      <c r="L81" s="194"/>
      <c r="M81" s="194"/>
      <c r="N81" s="55"/>
      <c r="O81" s="55"/>
      <c r="P81" s="75">
        <f t="shared" si="12"/>
        <v>0</v>
      </c>
      <c r="Q81" s="42"/>
      <c r="R81" s="55"/>
      <c r="S81" s="75">
        <f t="shared" si="13"/>
        <v>0</v>
      </c>
      <c r="T81" s="53"/>
      <c r="U81" s="55"/>
      <c r="V81" s="75">
        <f t="shared" si="14"/>
        <v>0</v>
      </c>
      <c r="W81" s="53"/>
    </row>
    <row r="82" spans="1:23" s="76" customFormat="1">
      <c r="A82" s="53"/>
      <c r="B82" s="194"/>
      <c r="C82" s="194"/>
      <c r="D82" s="194"/>
      <c r="E82" s="194"/>
      <c r="F82" s="194"/>
      <c r="G82" s="194"/>
      <c r="H82" s="194"/>
      <c r="I82" s="194"/>
      <c r="J82" s="194"/>
      <c r="K82" s="194"/>
      <c r="L82" s="194"/>
      <c r="M82" s="194"/>
      <c r="N82" s="55"/>
      <c r="O82" s="55"/>
      <c r="P82" s="75">
        <f t="shared" si="12"/>
        <v>0</v>
      </c>
      <c r="Q82" s="42"/>
      <c r="R82" s="55"/>
      <c r="S82" s="75">
        <f t="shared" si="13"/>
        <v>0</v>
      </c>
      <c r="T82" s="53"/>
      <c r="U82" s="55"/>
      <c r="V82" s="75">
        <f t="shared" si="14"/>
        <v>0</v>
      </c>
      <c r="W82" s="53"/>
    </row>
    <row r="83" spans="1:23" s="76" customFormat="1">
      <c r="A83" s="53"/>
      <c r="B83" s="194"/>
      <c r="C83" s="194"/>
      <c r="D83" s="194"/>
      <c r="E83" s="194"/>
      <c r="F83" s="194"/>
      <c r="G83" s="194"/>
      <c r="H83" s="194"/>
      <c r="I83" s="194"/>
      <c r="J83" s="194"/>
      <c r="K83" s="194"/>
      <c r="L83" s="194"/>
      <c r="M83" s="194"/>
      <c r="N83" s="55"/>
      <c r="O83" s="55"/>
      <c r="P83" s="75">
        <f t="shared" si="12"/>
        <v>0</v>
      </c>
      <c r="Q83" s="42"/>
      <c r="R83" s="55"/>
      <c r="S83" s="75">
        <f t="shared" si="13"/>
        <v>0</v>
      </c>
      <c r="T83" s="53"/>
      <c r="U83" s="55"/>
      <c r="V83" s="75">
        <f t="shared" si="14"/>
        <v>0</v>
      </c>
      <c r="W83" s="53"/>
    </row>
    <row r="84" spans="1:23" s="76" customFormat="1">
      <c r="A84" s="53"/>
      <c r="B84" s="194"/>
      <c r="C84" s="194"/>
      <c r="D84" s="194"/>
      <c r="E84" s="194"/>
      <c r="F84" s="194"/>
      <c r="G84" s="194"/>
      <c r="H84" s="194"/>
      <c r="I84" s="194"/>
      <c r="J84" s="194"/>
      <c r="K84" s="194"/>
      <c r="L84" s="194"/>
      <c r="M84" s="194"/>
      <c r="N84" s="55"/>
      <c r="O84" s="55"/>
      <c r="P84" s="75">
        <f t="shared" si="12"/>
        <v>0</v>
      </c>
      <c r="Q84" s="42"/>
      <c r="R84" s="55"/>
      <c r="S84" s="75">
        <f t="shared" si="13"/>
        <v>0</v>
      </c>
      <c r="T84" s="53"/>
      <c r="U84" s="55"/>
      <c r="V84" s="75">
        <f t="shared" si="14"/>
        <v>0</v>
      </c>
      <c r="W84" s="53"/>
    </row>
    <row r="85" spans="1:23" s="76" customFormat="1">
      <c r="A85" s="53"/>
      <c r="B85" s="194"/>
      <c r="C85" s="194"/>
      <c r="D85" s="194"/>
      <c r="E85" s="194"/>
      <c r="F85" s="194"/>
      <c r="G85" s="194"/>
      <c r="H85" s="194"/>
      <c r="I85" s="194"/>
      <c r="J85" s="194"/>
      <c r="K85" s="194"/>
      <c r="L85" s="194"/>
      <c r="M85" s="194"/>
      <c r="N85" s="55"/>
      <c r="O85" s="55"/>
      <c r="P85" s="75">
        <f t="shared" si="12"/>
        <v>0</v>
      </c>
      <c r="Q85" s="42"/>
      <c r="R85" s="55"/>
      <c r="S85" s="75">
        <f t="shared" si="13"/>
        <v>0</v>
      </c>
      <c r="T85" s="53"/>
      <c r="U85" s="55"/>
      <c r="V85" s="75">
        <f t="shared" si="14"/>
        <v>0</v>
      </c>
      <c r="W85" s="53"/>
    </row>
    <row r="86" spans="1:23" s="76" customFormat="1">
      <c r="A86" s="53"/>
      <c r="B86" s="194"/>
      <c r="C86" s="194"/>
      <c r="D86" s="194"/>
      <c r="E86" s="194"/>
      <c r="F86" s="194"/>
      <c r="G86" s="194"/>
      <c r="H86" s="194"/>
      <c r="I86" s="194"/>
      <c r="J86" s="194"/>
      <c r="K86" s="194"/>
      <c r="L86" s="194"/>
      <c r="M86" s="194"/>
      <c r="N86" s="55"/>
      <c r="O86" s="55"/>
      <c r="P86" s="75">
        <f t="shared" si="12"/>
        <v>0</v>
      </c>
      <c r="Q86" s="42"/>
      <c r="R86" s="55"/>
      <c r="S86" s="75">
        <f t="shared" si="13"/>
        <v>0</v>
      </c>
      <c r="T86" s="53"/>
      <c r="U86" s="55"/>
      <c r="V86" s="75">
        <f t="shared" si="14"/>
        <v>0</v>
      </c>
      <c r="W86" s="53"/>
    </row>
    <row r="87" spans="1:23" s="76" customFormat="1">
      <c r="A87" s="53"/>
      <c r="B87" s="194"/>
      <c r="C87" s="194"/>
      <c r="D87" s="194"/>
      <c r="E87" s="194"/>
      <c r="F87" s="194"/>
      <c r="G87" s="194"/>
      <c r="H87" s="194"/>
      <c r="I87" s="194"/>
      <c r="J87" s="194"/>
      <c r="K87" s="194"/>
      <c r="L87" s="194"/>
      <c r="M87" s="194"/>
      <c r="N87" s="55"/>
      <c r="O87" s="55"/>
      <c r="P87" s="75">
        <f t="shared" si="12"/>
        <v>0</v>
      </c>
      <c r="Q87" s="42"/>
      <c r="R87" s="55"/>
      <c r="S87" s="75">
        <f t="shared" si="13"/>
        <v>0</v>
      </c>
      <c r="T87" s="53"/>
      <c r="U87" s="55"/>
      <c r="V87" s="75">
        <f t="shared" si="14"/>
        <v>0</v>
      </c>
      <c r="W87" s="53"/>
    </row>
    <row r="88" spans="1:23">
      <c r="A88" s="87"/>
      <c r="B88" s="87"/>
      <c r="C88" s="87"/>
      <c r="D88" s="87"/>
      <c r="E88" s="87"/>
      <c r="F88" s="87"/>
      <c r="G88" s="87"/>
      <c r="H88" s="87"/>
      <c r="I88" s="87"/>
      <c r="J88" s="87"/>
      <c r="K88" s="87"/>
      <c r="L88" s="87"/>
      <c r="M88" s="104" t="s">
        <v>145</v>
      </c>
      <c r="N88" s="80">
        <f>SUM(N78:N87)</f>
        <v>0</v>
      </c>
      <c r="O88" s="80">
        <f>SUM(O78:O87)</f>
        <v>0</v>
      </c>
      <c r="P88" s="80">
        <f>SUM(P78:P87)</f>
        <v>0</v>
      </c>
      <c r="Q88" s="81"/>
      <c r="R88" s="80">
        <f>SUM(R78:R87)</f>
        <v>0</v>
      </c>
      <c r="S88" s="80">
        <f>SUM(S78:S87)</f>
        <v>0</v>
      </c>
      <c r="T88" s="82"/>
      <c r="U88" s="80">
        <f>SUM(U78:U87)</f>
        <v>0</v>
      </c>
      <c r="V88" s="80">
        <f>SUM(V78:V87)</f>
        <v>0</v>
      </c>
      <c r="W88" s="82"/>
    </row>
    <row r="89" spans="1:23">
      <c r="A89" s="88"/>
      <c r="B89" s="88"/>
      <c r="C89" s="88"/>
      <c r="D89" s="88"/>
      <c r="E89" s="88"/>
      <c r="F89" s="88"/>
      <c r="G89" s="88"/>
      <c r="H89" s="88"/>
      <c r="I89" s="88"/>
      <c r="J89" s="88"/>
      <c r="K89" s="88"/>
      <c r="L89" s="88"/>
      <c r="M89" s="105"/>
      <c r="N89" s="102"/>
      <c r="O89" s="102"/>
      <c r="P89" s="102"/>
      <c r="Q89" s="90"/>
      <c r="R89" s="102"/>
      <c r="S89" s="102"/>
      <c r="T89" s="90"/>
      <c r="U89" s="102"/>
      <c r="V89" s="102"/>
      <c r="W89" s="90"/>
    </row>
    <row r="90" spans="1:23" ht="15.75">
      <c r="A90" s="107" t="s">
        <v>146</v>
      </c>
      <c r="B90" s="192"/>
      <c r="C90" s="192"/>
      <c r="D90" s="192"/>
      <c r="E90" s="192"/>
      <c r="F90" s="192"/>
      <c r="G90" s="192"/>
      <c r="H90" s="192"/>
      <c r="I90" s="192"/>
      <c r="J90" s="192"/>
      <c r="K90" s="192"/>
      <c r="L90" s="192"/>
      <c r="M90" s="193"/>
      <c r="N90" s="108" t="s">
        <v>123</v>
      </c>
      <c r="O90" s="108" t="s">
        <v>124</v>
      </c>
      <c r="P90" s="108" t="s">
        <v>125</v>
      </c>
      <c r="Q90" s="108" t="s">
        <v>126</v>
      </c>
      <c r="R90" s="108" t="s">
        <v>127</v>
      </c>
      <c r="S90" s="108" t="s">
        <v>125</v>
      </c>
      <c r="T90" s="108" t="s">
        <v>126</v>
      </c>
      <c r="U90" s="108" t="s">
        <v>128</v>
      </c>
      <c r="V90" s="108" t="s">
        <v>125</v>
      </c>
      <c r="W90" s="108" t="s">
        <v>126</v>
      </c>
    </row>
    <row r="91" spans="1:23">
      <c r="A91" s="72" t="s">
        <v>129</v>
      </c>
      <c r="B91" s="195" t="s">
        <v>130</v>
      </c>
      <c r="C91" s="195"/>
      <c r="D91" s="195"/>
      <c r="E91" s="195"/>
      <c r="F91" s="195"/>
      <c r="G91" s="195"/>
      <c r="H91" s="195"/>
      <c r="I91" s="195"/>
      <c r="J91" s="195"/>
      <c r="K91" s="195"/>
      <c r="L91" s="195"/>
      <c r="M91" s="195"/>
      <c r="N91" s="73" t="s">
        <v>131</v>
      </c>
      <c r="O91" s="73" t="s">
        <v>131</v>
      </c>
      <c r="P91" s="73" t="s">
        <v>131</v>
      </c>
      <c r="Q91" s="73"/>
      <c r="R91" s="73" t="s">
        <v>131</v>
      </c>
      <c r="S91" s="73" t="s">
        <v>131</v>
      </c>
      <c r="T91" s="74"/>
      <c r="U91" s="73" t="s">
        <v>131</v>
      </c>
      <c r="V91" s="73" t="s">
        <v>131</v>
      </c>
      <c r="W91" s="74"/>
    </row>
    <row r="92" spans="1:23" s="76" customFormat="1">
      <c r="A92" s="53">
        <v>8</v>
      </c>
      <c r="B92" s="194" t="s">
        <v>147</v>
      </c>
      <c r="C92" s="194"/>
      <c r="D92" s="194"/>
      <c r="E92" s="194"/>
      <c r="F92" s="194"/>
      <c r="G92" s="194"/>
      <c r="H92" s="194"/>
      <c r="I92" s="194"/>
      <c r="J92" s="194"/>
      <c r="K92" s="194"/>
      <c r="L92" s="194"/>
      <c r="M92" s="194"/>
      <c r="N92" s="55">
        <v>495</v>
      </c>
      <c r="O92" s="55"/>
      <c r="P92" s="75">
        <f>SUM(N92:O92)</f>
        <v>495</v>
      </c>
      <c r="Q92" s="42"/>
      <c r="R92" s="55"/>
      <c r="S92" s="75">
        <f>P92+R92</f>
        <v>495</v>
      </c>
      <c r="T92" s="53"/>
      <c r="U92" s="55"/>
      <c r="V92" s="75">
        <f>S92+U92</f>
        <v>495</v>
      </c>
      <c r="W92" s="53"/>
    </row>
    <row r="93" spans="1:23" s="76" customFormat="1" ht="15" customHeight="1">
      <c r="A93" s="53">
        <v>8</v>
      </c>
      <c r="B93" s="194" t="s">
        <v>148</v>
      </c>
      <c r="C93" s="194"/>
      <c r="D93" s="194"/>
      <c r="E93" s="194"/>
      <c r="F93" s="194"/>
      <c r="G93" s="194"/>
      <c r="H93" s="194"/>
      <c r="I93" s="194"/>
      <c r="J93" s="194"/>
      <c r="K93" s="194"/>
      <c r="L93" s="194"/>
      <c r="M93" s="194"/>
      <c r="N93" s="55">
        <v>58.8</v>
      </c>
      <c r="O93" s="55"/>
      <c r="P93" s="75">
        <f t="shared" ref="P93:P101" si="15">SUM(N93:O93)</f>
        <v>58.8</v>
      </c>
      <c r="Q93" s="42"/>
      <c r="R93" s="55"/>
      <c r="S93" s="75">
        <f t="shared" ref="S93:S101" si="16">P93+R93</f>
        <v>58.8</v>
      </c>
      <c r="T93" s="53"/>
      <c r="U93" s="55"/>
      <c r="V93" s="75">
        <f t="shared" ref="V93:V101" si="17">S93+U93</f>
        <v>58.8</v>
      </c>
      <c r="W93" s="53"/>
    </row>
    <row r="94" spans="1:23" s="76" customFormat="1" ht="15" customHeight="1">
      <c r="A94" s="53">
        <v>8</v>
      </c>
      <c r="B94" s="194" t="s">
        <v>149</v>
      </c>
      <c r="C94" s="194"/>
      <c r="D94" s="194"/>
      <c r="E94" s="194"/>
      <c r="F94" s="194"/>
      <c r="G94" s="194"/>
      <c r="H94" s="194"/>
      <c r="I94" s="194"/>
      <c r="J94" s="194"/>
      <c r="K94" s="194"/>
      <c r="L94" s="194"/>
      <c r="M94" s="194"/>
      <c r="N94" s="55">
        <v>179.07</v>
      </c>
      <c r="O94" s="55"/>
      <c r="P94" s="75">
        <f t="shared" si="15"/>
        <v>179.07</v>
      </c>
      <c r="Q94" s="42"/>
      <c r="R94" s="55"/>
      <c r="S94" s="75">
        <f t="shared" si="16"/>
        <v>179.07</v>
      </c>
      <c r="T94" s="53"/>
      <c r="U94" s="55"/>
      <c r="V94" s="75">
        <f t="shared" si="17"/>
        <v>179.07</v>
      </c>
      <c r="W94" s="53"/>
    </row>
    <row r="95" spans="1:23" s="76" customFormat="1" ht="15" customHeight="1">
      <c r="A95" s="53"/>
      <c r="B95" s="194"/>
      <c r="C95" s="194"/>
      <c r="D95" s="194"/>
      <c r="E95" s="194"/>
      <c r="F95" s="194"/>
      <c r="G95" s="194"/>
      <c r="H95" s="194"/>
      <c r="I95" s="194"/>
      <c r="J95" s="194"/>
      <c r="K95" s="194"/>
      <c r="L95" s="194"/>
      <c r="M95" s="194"/>
      <c r="N95" s="55"/>
      <c r="O95" s="55"/>
      <c r="P95" s="75">
        <f t="shared" si="15"/>
        <v>0</v>
      </c>
      <c r="Q95" s="42"/>
      <c r="R95" s="55"/>
      <c r="S95" s="75">
        <f t="shared" si="16"/>
        <v>0</v>
      </c>
      <c r="T95" s="53"/>
      <c r="U95" s="55"/>
      <c r="V95" s="75">
        <f t="shared" si="17"/>
        <v>0</v>
      </c>
      <c r="W95" s="53"/>
    </row>
    <row r="96" spans="1:23" s="76" customFormat="1" ht="15" customHeight="1">
      <c r="A96" s="53"/>
      <c r="B96" s="194"/>
      <c r="C96" s="194"/>
      <c r="D96" s="194"/>
      <c r="E96" s="194"/>
      <c r="F96" s="194"/>
      <c r="G96" s="194"/>
      <c r="H96" s="194"/>
      <c r="I96" s="194"/>
      <c r="J96" s="194"/>
      <c r="K96" s="194"/>
      <c r="L96" s="194"/>
      <c r="M96" s="194"/>
      <c r="N96" s="55"/>
      <c r="O96" s="55"/>
      <c r="P96" s="75">
        <f t="shared" si="15"/>
        <v>0</v>
      </c>
      <c r="Q96" s="42"/>
      <c r="R96" s="55"/>
      <c r="S96" s="75">
        <f t="shared" si="16"/>
        <v>0</v>
      </c>
      <c r="T96" s="53"/>
      <c r="U96" s="55"/>
      <c r="V96" s="75">
        <f t="shared" si="17"/>
        <v>0</v>
      </c>
      <c r="W96" s="53"/>
    </row>
    <row r="97" spans="1:23" s="76" customFormat="1" ht="15" customHeight="1">
      <c r="A97" s="53"/>
      <c r="B97" s="194"/>
      <c r="C97" s="194"/>
      <c r="D97" s="194"/>
      <c r="E97" s="194"/>
      <c r="F97" s="194"/>
      <c r="G97" s="194"/>
      <c r="H97" s="194"/>
      <c r="I97" s="194"/>
      <c r="J97" s="194"/>
      <c r="K97" s="194"/>
      <c r="L97" s="194"/>
      <c r="M97" s="194"/>
      <c r="N97" s="55"/>
      <c r="O97" s="55"/>
      <c r="P97" s="75">
        <f t="shared" si="15"/>
        <v>0</v>
      </c>
      <c r="Q97" s="42"/>
      <c r="R97" s="55"/>
      <c r="S97" s="75">
        <f t="shared" si="16"/>
        <v>0</v>
      </c>
      <c r="T97" s="53"/>
      <c r="U97" s="55"/>
      <c r="V97" s="75">
        <f t="shared" si="17"/>
        <v>0</v>
      </c>
      <c r="W97" s="53"/>
    </row>
    <row r="98" spans="1:23" s="76" customFormat="1">
      <c r="A98" s="53"/>
      <c r="B98" s="194"/>
      <c r="C98" s="194"/>
      <c r="D98" s="194"/>
      <c r="E98" s="194"/>
      <c r="F98" s="194"/>
      <c r="G98" s="194"/>
      <c r="H98" s="194"/>
      <c r="I98" s="194"/>
      <c r="J98" s="194"/>
      <c r="K98" s="194"/>
      <c r="L98" s="194"/>
      <c r="M98" s="194"/>
      <c r="N98" s="55"/>
      <c r="O98" s="55"/>
      <c r="P98" s="75">
        <f t="shared" si="15"/>
        <v>0</v>
      </c>
      <c r="Q98" s="42"/>
      <c r="R98" s="55"/>
      <c r="S98" s="75">
        <f t="shared" si="16"/>
        <v>0</v>
      </c>
      <c r="T98" s="53"/>
      <c r="U98" s="55"/>
      <c r="V98" s="75">
        <f t="shared" si="17"/>
        <v>0</v>
      </c>
      <c r="W98" s="53"/>
    </row>
    <row r="99" spans="1:23" s="76" customFormat="1">
      <c r="A99" s="53"/>
      <c r="B99" s="194"/>
      <c r="C99" s="194"/>
      <c r="D99" s="194"/>
      <c r="E99" s="194"/>
      <c r="F99" s="194"/>
      <c r="G99" s="194"/>
      <c r="H99" s="194"/>
      <c r="I99" s="194"/>
      <c r="J99" s="194"/>
      <c r="K99" s="194"/>
      <c r="L99" s="194"/>
      <c r="M99" s="194"/>
      <c r="N99" s="55"/>
      <c r="O99" s="55"/>
      <c r="P99" s="75">
        <f t="shared" si="15"/>
        <v>0</v>
      </c>
      <c r="Q99" s="57"/>
      <c r="R99" s="55"/>
      <c r="S99" s="75">
        <f t="shared" si="16"/>
        <v>0</v>
      </c>
      <c r="T99" s="53"/>
      <c r="U99" s="55"/>
      <c r="V99" s="75">
        <f t="shared" si="17"/>
        <v>0</v>
      </c>
      <c r="W99" s="53"/>
    </row>
    <row r="100" spans="1:23" s="76" customFormat="1">
      <c r="A100" s="53"/>
      <c r="B100" s="194"/>
      <c r="C100" s="194"/>
      <c r="D100" s="194"/>
      <c r="E100" s="194"/>
      <c r="F100" s="194"/>
      <c r="G100" s="194"/>
      <c r="H100" s="194"/>
      <c r="I100" s="194"/>
      <c r="J100" s="194"/>
      <c r="K100" s="194"/>
      <c r="L100" s="194"/>
      <c r="M100" s="194"/>
      <c r="N100" s="55"/>
      <c r="O100" s="55"/>
      <c r="P100" s="75">
        <f t="shared" si="15"/>
        <v>0</v>
      </c>
      <c r="Q100" s="42"/>
      <c r="R100" s="55"/>
      <c r="S100" s="75">
        <f t="shared" si="16"/>
        <v>0</v>
      </c>
      <c r="T100" s="53"/>
      <c r="U100" s="55"/>
      <c r="V100" s="75">
        <f t="shared" si="17"/>
        <v>0</v>
      </c>
      <c r="W100" s="53"/>
    </row>
    <row r="101" spans="1:23" s="76" customFormat="1">
      <c r="A101" s="53"/>
      <c r="B101" s="194"/>
      <c r="C101" s="194"/>
      <c r="D101" s="194"/>
      <c r="E101" s="194"/>
      <c r="F101" s="194"/>
      <c r="G101" s="194"/>
      <c r="H101" s="194"/>
      <c r="I101" s="194"/>
      <c r="J101" s="194"/>
      <c r="K101" s="194"/>
      <c r="L101" s="194"/>
      <c r="M101" s="194"/>
      <c r="N101" s="55"/>
      <c r="O101" s="55"/>
      <c r="P101" s="75">
        <f t="shared" si="15"/>
        <v>0</v>
      </c>
      <c r="Q101" s="42"/>
      <c r="R101" s="55"/>
      <c r="S101" s="75">
        <f t="shared" si="16"/>
        <v>0</v>
      </c>
      <c r="T101" s="53"/>
      <c r="U101" s="55"/>
      <c r="V101" s="75">
        <f t="shared" si="17"/>
        <v>0</v>
      </c>
      <c r="W101" s="53"/>
    </row>
    <row r="102" spans="1:23">
      <c r="A102" s="87"/>
      <c r="B102" s="87"/>
      <c r="C102" s="87"/>
      <c r="D102" s="87"/>
      <c r="E102" s="87"/>
      <c r="F102" s="87"/>
      <c r="G102" s="87"/>
      <c r="H102" s="109"/>
      <c r="I102" s="109"/>
      <c r="J102" s="109"/>
      <c r="K102" s="109"/>
      <c r="L102" s="110"/>
      <c r="M102" s="110" t="s">
        <v>150</v>
      </c>
      <c r="N102" s="80">
        <f>SUM(N92:N101)</f>
        <v>732.87</v>
      </c>
      <c r="O102" s="80">
        <f>SUM(O92:O101)</f>
        <v>0</v>
      </c>
      <c r="P102" s="80">
        <f>SUM(P92:P101)</f>
        <v>732.87</v>
      </c>
      <c r="Q102" s="81"/>
      <c r="R102" s="80">
        <f>SUM(R92:R101)</f>
        <v>0</v>
      </c>
      <c r="S102" s="80">
        <f>SUM(S92:S101)</f>
        <v>732.87</v>
      </c>
      <c r="T102" s="82"/>
      <c r="U102" s="80">
        <f>SUM(U92:U101)</f>
        <v>0</v>
      </c>
      <c r="V102" s="80">
        <f>SUM(V92:V101)</f>
        <v>732.87</v>
      </c>
      <c r="W102" s="102"/>
    </row>
    <row r="103" spans="1:23">
      <c r="A103" s="65"/>
      <c r="B103" s="65"/>
      <c r="C103" s="65"/>
      <c r="D103" s="65"/>
      <c r="E103" s="65"/>
      <c r="F103" s="65"/>
      <c r="G103" s="65"/>
      <c r="H103" s="65"/>
      <c r="I103" s="65"/>
      <c r="J103" s="65"/>
      <c r="K103" s="65"/>
      <c r="L103" s="65"/>
      <c r="M103" s="65"/>
      <c r="N103" s="61"/>
      <c r="O103" s="61"/>
      <c r="P103" s="61"/>
      <c r="Q103" s="62"/>
      <c r="R103" s="62"/>
      <c r="S103" s="61"/>
      <c r="T103" s="62"/>
      <c r="U103" s="62"/>
      <c r="V103" s="61"/>
      <c r="W103" s="62"/>
    </row>
    <row r="104" spans="1:23" ht="15.75">
      <c r="A104" s="206" t="s">
        <v>151</v>
      </c>
      <c r="B104" s="207"/>
      <c r="C104" s="207"/>
      <c r="D104" s="207"/>
      <c r="E104" s="207"/>
      <c r="F104" s="207"/>
      <c r="G104" s="207"/>
      <c r="H104" s="207"/>
      <c r="I104" s="207"/>
      <c r="J104" s="207"/>
      <c r="K104" s="207"/>
      <c r="L104" s="207"/>
      <c r="M104" s="208"/>
      <c r="N104" s="111" t="s">
        <v>123</v>
      </c>
      <c r="O104" s="111" t="s">
        <v>124</v>
      </c>
      <c r="P104" s="111" t="s">
        <v>125</v>
      </c>
      <c r="Q104" s="111" t="s">
        <v>126</v>
      </c>
      <c r="R104" s="111" t="s">
        <v>127</v>
      </c>
      <c r="S104" s="111" t="s">
        <v>125</v>
      </c>
      <c r="T104" s="111" t="s">
        <v>126</v>
      </c>
      <c r="U104" s="111" t="s">
        <v>128</v>
      </c>
      <c r="V104" s="111" t="s">
        <v>125</v>
      </c>
      <c r="W104" s="111" t="s">
        <v>126</v>
      </c>
    </row>
    <row r="105" spans="1:23">
      <c r="A105" s="72" t="s">
        <v>129</v>
      </c>
      <c r="B105" s="195" t="s">
        <v>130</v>
      </c>
      <c r="C105" s="195"/>
      <c r="D105" s="195"/>
      <c r="E105" s="195"/>
      <c r="F105" s="195"/>
      <c r="G105" s="195"/>
      <c r="H105" s="195"/>
      <c r="I105" s="195"/>
      <c r="J105" s="195"/>
      <c r="K105" s="195"/>
      <c r="L105" s="195"/>
      <c r="M105" s="195"/>
      <c r="N105" s="73" t="s">
        <v>131</v>
      </c>
      <c r="O105" s="73" t="s">
        <v>131</v>
      </c>
      <c r="P105" s="73" t="s">
        <v>131</v>
      </c>
      <c r="Q105" s="73"/>
      <c r="R105" s="73" t="s">
        <v>131</v>
      </c>
      <c r="S105" s="73" t="s">
        <v>131</v>
      </c>
      <c r="T105" s="74"/>
      <c r="U105" s="73" t="s">
        <v>131</v>
      </c>
      <c r="V105" s="73" t="s">
        <v>131</v>
      </c>
      <c r="W105" s="74"/>
    </row>
    <row r="106" spans="1:23" s="76" customFormat="1">
      <c r="A106" s="53">
        <v>2</v>
      </c>
      <c r="B106" s="194" t="s">
        <v>152</v>
      </c>
      <c r="C106" s="194"/>
      <c r="D106" s="194"/>
      <c r="E106" s="194"/>
      <c r="F106" s="194"/>
      <c r="G106" s="194"/>
      <c r="H106" s="194"/>
      <c r="I106" s="194"/>
      <c r="J106" s="194"/>
      <c r="K106" s="194"/>
      <c r="L106" s="194"/>
      <c r="M106" s="194"/>
      <c r="N106" s="55">
        <v>3188.42</v>
      </c>
      <c r="O106" s="55"/>
      <c r="P106" s="75">
        <f>SUM(N106:O106)</f>
        <v>3188.42</v>
      </c>
      <c r="Q106" s="42"/>
      <c r="R106" s="55"/>
      <c r="S106" s="75">
        <f>P106+R106</f>
        <v>3188.42</v>
      </c>
      <c r="T106" s="53"/>
      <c r="U106" s="55"/>
      <c r="V106" s="75">
        <f>S106+U106</f>
        <v>3188.42</v>
      </c>
      <c r="W106" s="53"/>
    </row>
    <row r="107" spans="1:23" s="76" customFormat="1">
      <c r="A107" s="53">
        <v>9</v>
      </c>
      <c r="B107" s="194" t="s">
        <v>153</v>
      </c>
      <c r="C107" s="194"/>
      <c r="D107" s="194"/>
      <c r="E107" s="194"/>
      <c r="F107" s="194"/>
      <c r="G107" s="194"/>
      <c r="H107" s="194"/>
      <c r="I107" s="194"/>
      <c r="J107" s="194"/>
      <c r="K107" s="194"/>
      <c r="L107" s="194"/>
      <c r="M107" s="194"/>
      <c r="N107" s="55">
        <v>580</v>
      </c>
      <c r="O107" s="55"/>
      <c r="P107" s="75">
        <f t="shared" ref="P107:P115" si="18">SUM(N107:O107)</f>
        <v>580</v>
      </c>
      <c r="Q107" s="42"/>
      <c r="R107" s="55"/>
      <c r="S107" s="75">
        <f t="shared" ref="S107:S115" si="19">P107+R107</f>
        <v>580</v>
      </c>
      <c r="T107" s="53"/>
      <c r="U107" s="55"/>
      <c r="V107" s="75">
        <f t="shared" ref="V107:V115" si="20">S107+U107</f>
        <v>580</v>
      </c>
      <c r="W107" s="53"/>
    </row>
    <row r="108" spans="1:23" s="76" customFormat="1">
      <c r="A108" s="53"/>
      <c r="B108" s="194"/>
      <c r="C108" s="194"/>
      <c r="D108" s="194"/>
      <c r="E108" s="194"/>
      <c r="F108" s="194"/>
      <c r="G108" s="194"/>
      <c r="H108" s="194"/>
      <c r="I108" s="194"/>
      <c r="J108" s="194"/>
      <c r="K108" s="194"/>
      <c r="L108" s="194"/>
      <c r="M108" s="194"/>
      <c r="N108" s="55"/>
      <c r="O108" s="55"/>
      <c r="P108" s="75">
        <f t="shared" si="18"/>
        <v>0</v>
      </c>
      <c r="Q108" s="42"/>
      <c r="R108" s="55"/>
      <c r="S108" s="75">
        <f t="shared" si="19"/>
        <v>0</v>
      </c>
      <c r="T108" s="53"/>
      <c r="U108" s="55"/>
      <c r="V108" s="75">
        <f t="shared" si="20"/>
        <v>0</v>
      </c>
      <c r="W108" s="53"/>
    </row>
    <row r="109" spans="1:23" s="76" customFormat="1">
      <c r="A109" s="53"/>
      <c r="B109" s="194"/>
      <c r="C109" s="194"/>
      <c r="D109" s="194"/>
      <c r="E109" s="194"/>
      <c r="F109" s="194"/>
      <c r="G109" s="194"/>
      <c r="H109" s="194"/>
      <c r="I109" s="194"/>
      <c r="J109" s="194"/>
      <c r="K109" s="194"/>
      <c r="L109" s="194"/>
      <c r="M109" s="194"/>
      <c r="N109" s="55"/>
      <c r="O109" s="55"/>
      <c r="P109" s="75">
        <f t="shared" si="18"/>
        <v>0</v>
      </c>
      <c r="Q109" s="42"/>
      <c r="R109" s="55"/>
      <c r="S109" s="75">
        <f t="shared" si="19"/>
        <v>0</v>
      </c>
      <c r="T109" s="53"/>
      <c r="U109" s="55"/>
      <c r="V109" s="75">
        <f t="shared" si="20"/>
        <v>0</v>
      </c>
      <c r="W109" s="53"/>
    </row>
    <row r="110" spans="1:23" s="76" customFormat="1">
      <c r="A110" s="53"/>
      <c r="B110" s="194"/>
      <c r="C110" s="194"/>
      <c r="D110" s="194"/>
      <c r="E110" s="194"/>
      <c r="F110" s="194"/>
      <c r="G110" s="194"/>
      <c r="H110" s="194"/>
      <c r="I110" s="194"/>
      <c r="J110" s="194"/>
      <c r="K110" s="194"/>
      <c r="L110" s="194"/>
      <c r="M110" s="194"/>
      <c r="N110" s="55"/>
      <c r="O110" s="55"/>
      <c r="P110" s="75">
        <f t="shared" si="18"/>
        <v>0</v>
      </c>
      <c r="Q110" s="42"/>
      <c r="R110" s="55"/>
      <c r="S110" s="75">
        <f t="shared" si="19"/>
        <v>0</v>
      </c>
      <c r="T110" s="53"/>
      <c r="U110" s="55"/>
      <c r="V110" s="75">
        <f t="shared" si="20"/>
        <v>0</v>
      </c>
      <c r="W110" s="53"/>
    </row>
    <row r="111" spans="1:23" s="76" customFormat="1">
      <c r="A111" s="53"/>
      <c r="B111" s="194"/>
      <c r="C111" s="194"/>
      <c r="D111" s="194"/>
      <c r="E111" s="194"/>
      <c r="F111" s="194"/>
      <c r="G111" s="194"/>
      <c r="H111" s="194"/>
      <c r="I111" s="194"/>
      <c r="J111" s="194"/>
      <c r="K111" s="194"/>
      <c r="L111" s="194"/>
      <c r="M111" s="194"/>
      <c r="N111" s="55"/>
      <c r="O111" s="55"/>
      <c r="P111" s="75">
        <f t="shared" si="18"/>
        <v>0</v>
      </c>
      <c r="Q111" s="42"/>
      <c r="R111" s="55"/>
      <c r="S111" s="75">
        <f t="shared" si="19"/>
        <v>0</v>
      </c>
      <c r="T111" s="53"/>
      <c r="U111" s="55"/>
      <c r="V111" s="75">
        <f t="shared" si="20"/>
        <v>0</v>
      </c>
      <c r="W111" s="53"/>
    </row>
    <row r="112" spans="1:23" s="76" customFormat="1">
      <c r="A112" s="53"/>
      <c r="B112" s="194"/>
      <c r="C112" s="194"/>
      <c r="D112" s="194"/>
      <c r="E112" s="194"/>
      <c r="F112" s="194"/>
      <c r="G112" s="194"/>
      <c r="H112" s="194"/>
      <c r="I112" s="194"/>
      <c r="J112" s="194"/>
      <c r="K112" s="194"/>
      <c r="L112" s="194"/>
      <c r="M112" s="194"/>
      <c r="N112" s="55"/>
      <c r="O112" s="55"/>
      <c r="P112" s="75">
        <f t="shared" si="18"/>
        <v>0</v>
      </c>
      <c r="Q112" s="42"/>
      <c r="R112" s="55"/>
      <c r="S112" s="75">
        <f t="shared" si="19"/>
        <v>0</v>
      </c>
      <c r="T112" s="53"/>
      <c r="U112" s="55"/>
      <c r="V112" s="75">
        <f t="shared" si="20"/>
        <v>0</v>
      </c>
      <c r="W112" s="53"/>
    </row>
    <row r="113" spans="1:23" s="76" customFormat="1">
      <c r="A113" s="53"/>
      <c r="B113" s="194"/>
      <c r="C113" s="194"/>
      <c r="D113" s="194"/>
      <c r="E113" s="194"/>
      <c r="F113" s="194"/>
      <c r="G113" s="194"/>
      <c r="H113" s="194"/>
      <c r="I113" s="194"/>
      <c r="J113" s="194"/>
      <c r="K113" s="194"/>
      <c r="L113" s="194"/>
      <c r="M113" s="194"/>
      <c r="N113" s="55"/>
      <c r="O113" s="55"/>
      <c r="P113" s="75">
        <f t="shared" si="18"/>
        <v>0</v>
      </c>
      <c r="Q113" s="42"/>
      <c r="R113" s="55"/>
      <c r="S113" s="75">
        <f t="shared" si="19"/>
        <v>0</v>
      </c>
      <c r="T113" s="53"/>
      <c r="U113" s="55"/>
      <c r="V113" s="75">
        <f t="shared" si="20"/>
        <v>0</v>
      </c>
      <c r="W113" s="53"/>
    </row>
    <row r="114" spans="1:23" s="76" customFormat="1">
      <c r="A114" s="53"/>
      <c r="B114" s="194"/>
      <c r="C114" s="194"/>
      <c r="D114" s="194"/>
      <c r="E114" s="194"/>
      <c r="F114" s="194"/>
      <c r="G114" s="194"/>
      <c r="H114" s="194"/>
      <c r="I114" s="194"/>
      <c r="J114" s="194"/>
      <c r="K114" s="194"/>
      <c r="L114" s="194"/>
      <c r="M114" s="194"/>
      <c r="N114" s="55"/>
      <c r="O114" s="55"/>
      <c r="P114" s="75">
        <f t="shared" si="18"/>
        <v>0</v>
      </c>
      <c r="Q114" s="42"/>
      <c r="R114" s="55"/>
      <c r="S114" s="75">
        <f t="shared" si="19"/>
        <v>0</v>
      </c>
      <c r="T114" s="53"/>
      <c r="U114" s="55"/>
      <c r="V114" s="75">
        <f t="shared" si="20"/>
        <v>0</v>
      </c>
      <c r="W114" s="53"/>
    </row>
    <row r="115" spans="1:23" s="76" customFormat="1">
      <c r="A115" s="53"/>
      <c r="B115" s="194"/>
      <c r="C115" s="194"/>
      <c r="D115" s="194"/>
      <c r="E115" s="194"/>
      <c r="F115" s="194"/>
      <c r="G115" s="194"/>
      <c r="H115" s="194"/>
      <c r="I115" s="194"/>
      <c r="J115" s="194"/>
      <c r="K115" s="194"/>
      <c r="L115" s="194"/>
      <c r="M115" s="194"/>
      <c r="N115" s="55"/>
      <c r="O115" s="55"/>
      <c r="P115" s="75">
        <f t="shared" si="18"/>
        <v>0</v>
      </c>
      <c r="Q115" s="42"/>
      <c r="R115" s="55"/>
      <c r="S115" s="75">
        <f t="shared" si="19"/>
        <v>0</v>
      </c>
      <c r="T115" s="53"/>
      <c r="U115" s="55"/>
      <c r="V115" s="75">
        <f t="shared" si="20"/>
        <v>0</v>
      </c>
      <c r="W115" s="53"/>
    </row>
    <row r="116" spans="1:23">
      <c r="A116" s="87"/>
      <c r="B116" s="87"/>
      <c r="C116" s="87"/>
      <c r="D116" s="87"/>
      <c r="E116" s="87"/>
      <c r="F116" s="87"/>
      <c r="G116" s="87"/>
      <c r="H116" s="109"/>
      <c r="I116" s="109"/>
      <c r="J116" s="109"/>
      <c r="K116" s="109"/>
      <c r="L116" s="110"/>
      <c r="M116" s="110" t="s">
        <v>154</v>
      </c>
      <c r="N116" s="80">
        <f>SUM(N106:N115)</f>
        <v>3768.42</v>
      </c>
      <c r="O116" s="80">
        <f>SUM(O106:O115)</f>
        <v>0</v>
      </c>
      <c r="P116" s="80">
        <f>SUM(P106:P115)</f>
        <v>3768.42</v>
      </c>
      <c r="Q116" s="81"/>
      <c r="R116" s="80">
        <f>SUM(R106:R115)</f>
        <v>0</v>
      </c>
      <c r="S116" s="80">
        <f>SUM(S106:S115)</f>
        <v>3768.42</v>
      </c>
      <c r="T116" s="82"/>
      <c r="U116" s="80">
        <f>SUM(U106:U115)</f>
        <v>0</v>
      </c>
      <c r="V116" s="80">
        <f>SUM(V106:V115)</f>
        <v>3768.42</v>
      </c>
      <c r="W116" s="102"/>
    </row>
    <row r="117" spans="1:23">
      <c r="A117" s="87"/>
      <c r="B117" s="87"/>
      <c r="C117" s="87"/>
      <c r="D117" s="87"/>
      <c r="E117" s="87"/>
      <c r="F117" s="87"/>
      <c r="G117" s="87"/>
      <c r="H117" s="88"/>
      <c r="I117" s="88"/>
      <c r="J117" s="88"/>
      <c r="K117" s="88"/>
      <c r="L117" s="88"/>
      <c r="M117" s="105"/>
      <c r="N117" s="102"/>
      <c r="O117" s="102"/>
      <c r="P117" s="102"/>
      <c r="Q117" s="90"/>
      <c r="R117" s="102"/>
      <c r="S117" s="102"/>
      <c r="T117" s="90"/>
      <c r="U117" s="102"/>
      <c r="V117" s="102"/>
      <c r="W117" s="90"/>
    </row>
    <row r="118" spans="1:23" s="101" customFormat="1" ht="24" thickBot="1">
      <c r="A118" s="92"/>
      <c r="B118" s="92"/>
      <c r="C118" s="92"/>
      <c r="D118" s="92"/>
      <c r="E118" s="92"/>
      <c r="F118" s="92"/>
      <c r="G118" s="92"/>
      <c r="H118" s="92"/>
      <c r="I118" s="92"/>
      <c r="J118" s="92"/>
      <c r="K118" s="94"/>
      <c r="L118" s="112"/>
      <c r="M118" s="97" t="s">
        <v>155</v>
      </c>
      <c r="N118" s="98">
        <f>SUM(N74,N88,N102,N116)</f>
        <v>4501.29</v>
      </c>
      <c r="O118" s="98">
        <f>SUM(O74,O88,O102,O116)</f>
        <v>0</v>
      </c>
      <c r="P118" s="98">
        <f>SUM(P74,P88,P102,P116)</f>
        <v>4501.29</v>
      </c>
      <c r="Q118" s="99"/>
      <c r="R118" s="98">
        <f>SUM(R74,R88,R102,R116)</f>
        <v>0</v>
      </c>
      <c r="S118" s="98">
        <f>SUM(S74,S88,S102,S116)</f>
        <v>4501.29</v>
      </c>
      <c r="T118" s="99"/>
      <c r="U118" s="98">
        <f>SUM(U74,U88,U102,U116)</f>
        <v>0</v>
      </c>
      <c r="V118" s="98">
        <f>SUM(V74,V88,V102,V116)</f>
        <v>4501.29</v>
      </c>
      <c r="W118" s="100"/>
    </row>
    <row r="119" spans="1:23" s="118" customFormat="1" ht="18.75">
      <c r="A119" s="113"/>
      <c r="B119" s="114"/>
      <c r="C119" s="114"/>
      <c r="D119" s="114"/>
      <c r="E119" s="114"/>
      <c r="F119" s="114"/>
      <c r="G119" s="114"/>
      <c r="H119" s="115"/>
      <c r="I119" s="115"/>
      <c r="J119" s="115"/>
      <c r="K119" s="115"/>
      <c r="L119" s="115"/>
      <c r="M119" s="89"/>
      <c r="N119" s="105"/>
      <c r="O119" s="102"/>
      <c r="P119" s="102"/>
      <c r="Q119" s="116"/>
      <c r="R119" s="102"/>
      <c r="S119" s="102"/>
      <c r="T119" s="116"/>
      <c r="U119" s="102"/>
      <c r="V119" s="102"/>
      <c r="W119" s="117"/>
    </row>
    <row r="120" spans="1:23" s="101" customFormat="1" ht="24" thickBot="1">
      <c r="A120" s="92"/>
      <c r="B120" s="92"/>
      <c r="C120" s="119"/>
      <c r="D120" s="120"/>
      <c r="E120" s="119"/>
      <c r="F120" s="121"/>
      <c r="G120" s="121"/>
      <c r="H120" s="121"/>
      <c r="I120" s="121"/>
      <c r="J120" s="121"/>
      <c r="K120" s="121"/>
      <c r="L120" s="121"/>
      <c r="M120" s="122" t="s">
        <v>156</v>
      </c>
      <c r="N120" s="123">
        <f>SUM(N59,N118)</f>
        <v>50214.29</v>
      </c>
      <c r="O120" s="123">
        <f>SUM(O59,O118)</f>
        <v>0</v>
      </c>
      <c r="P120" s="123">
        <f>SUM(P59,P118)</f>
        <v>50214.29</v>
      </c>
      <c r="Q120" s="124"/>
      <c r="R120" s="123">
        <f>SUM(R59,R118)</f>
        <v>0</v>
      </c>
      <c r="S120" s="123">
        <f>SUM(S59,S118)</f>
        <v>50214.29</v>
      </c>
      <c r="T120" s="124"/>
      <c r="U120" s="123">
        <f>SUM(U59,U118)</f>
        <v>0</v>
      </c>
      <c r="V120" s="123">
        <f>SUM(V59,V118)</f>
        <v>50214.29</v>
      </c>
      <c r="W120" s="124"/>
    </row>
    <row r="121" spans="1:23" ht="15.75" thickTop="1">
      <c r="A121" s="61"/>
      <c r="B121" s="83"/>
      <c r="C121" s="83"/>
      <c r="D121" s="83"/>
      <c r="E121" s="83"/>
      <c r="F121" s="83"/>
      <c r="G121" s="83"/>
      <c r="H121" s="83"/>
      <c r="I121" s="83"/>
      <c r="J121" s="83"/>
      <c r="K121" s="83"/>
      <c r="L121" s="83"/>
      <c r="M121" s="83"/>
      <c r="N121" s="61"/>
      <c r="O121" s="61"/>
      <c r="P121" s="61"/>
      <c r="Q121" s="62"/>
      <c r="R121" s="62"/>
      <c r="S121" s="61"/>
      <c r="T121" s="62"/>
      <c r="U121" s="62"/>
      <c r="V121" s="61"/>
      <c r="W121" s="62"/>
    </row>
    <row r="122" spans="1:23" s="101" customFormat="1" ht="24" thickBot="1">
      <c r="A122" s="92"/>
      <c r="B122" s="93"/>
      <c r="C122" s="93"/>
      <c r="D122" s="93"/>
      <c r="E122" s="93"/>
      <c r="F122" s="125"/>
      <c r="G122" s="126"/>
      <c r="H122" s="126"/>
      <c r="I122" s="126"/>
      <c r="J122" s="126"/>
      <c r="K122" s="126"/>
      <c r="L122" s="126"/>
      <c r="M122" s="127" t="s">
        <v>157</v>
      </c>
      <c r="N122" s="128">
        <f>IF($J$6="Yes",N120*0.05,0)</f>
        <v>2510.71</v>
      </c>
      <c r="O122" s="128">
        <f>IF($J$6="Yes",O120*0.05,0)</f>
        <v>0</v>
      </c>
      <c r="P122" s="128">
        <f>SUM(N122:O122)</f>
        <v>2510.71</v>
      </c>
      <c r="Q122" s="124"/>
      <c r="R122" s="128">
        <f>IF($J$6="Yes",R120*0.05,0)</f>
        <v>0</v>
      </c>
      <c r="S122" s="128">
        <f t="shared" ref="S122" si="21">P122+R122</f>
        <v>2510.71</v>
      </c>
      <c r="T122" s="124" t="str">
        <f>IF(R122=0,"","Amendment total must equal zero")</f>
        <v/>
      </c>
      <c r="U122" s="128">
        <f>IF($J$6="Yes",U120*0.05,0)</f>
        <v>0</v>
      </c>
      <c r="V122" s="128">
        <f t="shared" ref="V122" si="22">S122+U122</f>
        <v>2510.71</v>
      </c>
      <c r="W122" s="124" t="str">
        <f>IF(U122=0,"","Amendment total must equal zero")</f>
        <v/>
      </c>
    </row>
    <row r="123" spans="1:23" ht="15.75" thickTop="1">
      <c r="A123" s="61"/>
      <c r="B123" s="63"/>
      <c r="C123" s="63"/>
      <c r="D123" s="63"/>
      <c r="E123" s="63"/>
      <c r="F123" s="63"/>
      <c r="G123" s="63"/>
      <c r="H123" s="63"/>
      <c r="I123" s="63"/>
      <c r="J123" s="63"/>
      <c r="K123" s="63"/>
      <c r="L123" s="63"/>
      <c r="M123" s="63"/>
      <c r="N123" s="61"/>
      <c r="O123" s="61"/>
      <c r="P123" s="61"/>
      <c r="Q123" s="62"/>
      <c r="R123" s="62"/>
      <c r="S123" s="61"/>
      <c r="T123" s="62"/>
      <c r="U123" s="62"/>
      <c r="V123" s="61"/>
      <c r="W123" s="62"/>
    </row>
    <row r="124" spans="1:23">
      <c r="A124" s="87"/>
      <c r="B124" s="77"/>
      <c r="C124" s="82"/>
      <c r="D124" s="82"/>
      <c r="E124" s="82"/>
      <c r="F124" s="82"/>
      <c r="G124" s="82"/>
      <c r="H124" s="82"/>
      <c r="I124" s="82"/>
      <c r="J124" s="82"/>
      <c r="K124" s="82"/>
      <c r="L124" s="82"/>
      <c r="M124" s="82"/>
      <c r="N124" s="78"/>
      <c r="O124" s="102"/>
      <c r="P124" s="102"/>
      <c r="Q124" s="102"/>
      <c r="R124" s="102"/>
      <c r="S124" s="102"/>
      <c r="T124" s="102"/>
      <c r="U124" s="102"/>
      <c r="V124" s="102"/>
      <c r="W124" s="102"/>
    </row>
    <row r="125" spans="1:23" ht="15.75">
      <c r="A125" s="196" t="s">
        <v>158</v>
      </c>
      <c r="B125" s="197"/>
      <c r="C125" s="197"/>
      <c r="D125" s="197"/>
      <c r="E125" s="197"/>
      <c r="F125" s="197"/>
      <c r="G125" s="197"/>
      <c r="H125" s="197"/>
      <c r="I125" s="197"/>
      <c r="J125" s="197"/>
      <c r="K125" s="197"/>
      <c r="L125" s="197"/>
      <c r="M125" s="198"/>
      <c r="N125" s="129" t="s">
        <v>123</v>
      </c>
      <c r="O125" s="129" t="s">
        <v>124</v>
      </c>
      <c r="P125" s="129" t="s">
        <v>125</v>
      </c>
      <c r="Q125" s="129" t="s">
        <v>126</v>
      </c>
      <c r="R125" s="129" t="s">
        <v>127</v>
      </c>
      <c r="S125" s="129" t="s">
        <v>125</v>
      </c>
      <c r="T125" s="129" t="s">
        <v>126</v>
      </c>
      <c r="U125" s="129" t="s">
        <v>128</v>
      </c>
      <c r="V125" s="129" t="s">
        <v>125</v>
      </c>
      <c r="W125" s="129" t="s">
        <v>126</v>
      </c>
    </row>
    <row r="126" spans="1:23">
      <c r="A126" s="72" t="s">
        <v>129</v>
      </c>
      <c r="B126" s="195" t="s">
        <v>130</v>
      </c>
      <c r="C126" s="195"/>
      <c r="D126" s="195"/>
      <c r="E126" s="195"/>
      <c r="F126" s="195"/>
      <c r="G126" s="195"/>
      <c r="H126" s="195"/>
      <c r="I126" s="195"/>
      <c r="J126" s="195"/>
      <c r="K126" s="195"/>
      <c r="L126" s="195"/>
      <c r="M126" s="195"/>
      <c r="N126" s="73" t="s">
        <v>131</v>
      </c>
      <c r="O126" s="73" t="s">
        <v>131</v>
      </c>
      <c r="P126" s="73" t="s">
        <v>131</v>
      </c>
      <c r="Q126" s="73"/>
      <c r="R126" s="73" t="s">
        <v>131</v>
      </c>
      <c r="S126" s="73" t="s">
        <v>131</v>
      </c>
      <c r="T126" s="74"/>
      <c r="U126" s="73" t="s">
        <v>131</v>
      </c>
      <c r="V126" s="73" t="s">
        <v>131</v>
      </c>
      <c r="W126" s="74"/>
    </row>
    <row r="127" spans="1:23" s="76" customFormat="1">
      <c r="A127" s="53"/>
      <c r="B127" s="194"/>
      <c r="C127" s="194"/>
      <c r="D127" s="194"/>
      <c r="E127" s="194"/>
      <c r="F127" s="194"/>
      <c r="G127" s="194"/>
      <c r="H127" s="194"/>
      <c r="I127" s="194"/>
      <c r="J127" s="194"/>
      <c r="K127" s="194"/>
      <c r="L127" s="194"/>
      <c r="M127" s="194"/>
      <c r="N127" s="55"/>
      <c r="O127" s="55"/>
      <c r="P127" s="75">
        <f>SUM(N127:O127)</f>
        <v>0</v>
      </c>
      <c r="Q127" s="42"/>
      <c r="R127" s="55"/>
      <c r="S127" s="75">
        <f>P127+R127</f>
        <v>0</v>
      </c>
      <c r="T127" s="53"/>
      <c r="U127" s="55"/>
      <c r="V127" s="75">
        <f>S127+U127</f>
        <v>0</v>
      </c>
      <c r="W127" s="53"/>
    </row>
    <row r="128" spans="1:23" s="76" customFormat="1">
      <c r="A128" s="53"/>
      <c r="B128" s="194"/>
      <c r="C128" s="194"/>
      <c r="D128" s="194"/>
      <c r="E128" s="194"/>
      <c r="F128" s="194"/>
      <c r="G128" s="194"/>
      <c r="H128" s="194"/>
      <c r="I128" s="194"/>
      <c r="J128" s="194"/>
      <c r="K128" s="194"/>
      <c r="L128" s="194"/>
      <c r="M128" s="194"/>
      <c r="N128" s="55"/>
      <c r="O128" s="55"/>
      <c r="P128" s="75">
        <f t="shared" ref="P128:P136" si="23">SUM(N128:O128)</f>
        <v>0</v>
      </c>
      <c r="Q128" s="42"/>
      <c r="R128" s="55"/>
      <c r="S128" s="75">
        <f t="shared" ref="S128:S136" si="24">P128+R128</f>
        <v>0</v>
      </c>
      <c r="T128" s="53"/>
      <c r="U128" s="55"/>
      <c r="V128" s="75">
        <f t="shared" ref="V128:V136" si="25">S128+U128</f>
        <v>0</v>
      </c>
      <c r="W128" s="53"/>
    </row>
    <row r="129" spans="1:23" s="76" customFormat="1">
      <c r="A129" s="53"/>
      <c r="B129" s="194"/>
      <c r="C129" s="194"/>
      <c r="D129" s="194"/>
      <c r="E129" s="194"/>
      <c r="F129" s="194"/>
      <c r="G129" s="194"/>
      <c r="H129" s="194"/>
      <c r="I129" s="194"/>
      <c r="J129" s="194"/>
      <c r="K129" s="194"/>
      <c r="L129" s="194"/>
      <c r="M129" s="194"/>
      <c r="N129" s="55"/>
      <c r="O129" s="55"/>
      <c r="P129" s="75">
        <f t="shared" si="23"/>
        <v>0</v>
      </c>
      <c r="Q129" s="42"/>
      <c r="R129" s="55"/>
      <c r="S129" s="75">
        <f t="shared" si="24"/>
        <v>0</v>
      </c>
      <c r="T129" s="53"/>
      <c r="U129" s="55"/>
      <c r="V129" s="75">
        <f t="shared" si="25"/>
        <v>0</v>
      </c>
      <c r="W129" s="53"/>
    </row>
    <row r="130" spans="1:23" s="76" customFormat="1">
      <c r="A130" s="53"/>
      <c r="B130" s="194"/>
      <c r="C130" s="194"/>
      <c r="D130" s="194"/>
      <c r="E130" s="194"/>
      <c r="F130" s="194"/>
      <c r="G130" s="194"/>
      <c r="H130" s="194"/>
      <c r="I130" s="194"/>
      <c r="J130" s="194"/>
      <c r="K130" s="194"/>
      <c r="L130" s="194"/>
      <c r="M130" s="194"/>
      <c r="N130" s="55"/>
      <c r="O130" s="55"/>
      <c r="P130" s="75">
        <f t="shared" si="23"/>
        <v>0</v>
      </c>
      <c r="Q130" s="42"/>
      <c r="R130" s="55"/>
      <c r="S130" s="75">
        <f t="shared" si="24"/>
        <v>0</v>
      </c>
      <c r="T130" s="53"/>
      <c r="U130" s="55"/>
      <c r="V130" s="75">
        <f t="shared" si="25"/>
        <v>0</v>
      </c>
      <c r="W130" s="53"/>
    </row>
    <row r="131" spans="1:23" s="76" customFormat="1">
      <c r="A131" s="53"/>
      <c r="B131" s="194"/>
      <c r="C131" s="194"/>
      <c r="D131" s="194"/>
      <c r="E131" s="194"/>
      <c r="F131" s="194"/>
      <c r="G131" s="194"/>
      <c r="H131" s="194"/>
      <c r="I131" s="194"/>
      <c r="J131" s="194"/>
      <c r="K131" s="194"/>
      <c r="L131" s="194"/>
      <c r="M131" s="194"/>
      <c r="N131" s="55"/>
      <c r="O131" s="55"/>
      <c r="P131" s="75">
        <f t="shared" si="23"/>
        <v>0</v>
      </c>
      <c r="Q131" s="42"/>
      <c r="R131" s="55"/>
      <c r="S131" s="75">
        <f t="shared" si="24"/>
        <v>0</v>
      </c>
      <c r="T131" s="53"/>
      <c r="U131" s="55"/>
      <c r="V131" s="75">
        <f t="shared" si="25"/>
        <v>0</v>
      </c>
      <c r="W131" s="53"/>
    </row>
    <row r="132" spans="1:23" s="76" customFormat="1">
      <c r="A132" s="53"/>
      <c r="B132" s="194"/>
      <c r="C132" s="194"/>
      <c r="D132" s="194"/>
      <c r="E132" s="194"/>
      <c r="F132" s="194"/>
      <c r="G132" s="194"/>
      <c r="H132" s="194"/>
      <c r="I132" s="194"/>
      <c r="J132" s="194"/>
      <c r="K132" s="194"/>
      <c r="L132" s="194"/>
      <c r="M132" s="194"/>
      <c r="N132" s="55"/>
      <c r="O132" s="55"/>
      <c r="P132" s="75">
        <f t="shared" si="23"/>
        <v>0</v>
      </c>
      <c r="Q132" s="42"/>
      <c r="R132" s="55"/>
      <c r="S132" s="75">
        <f t="shared" si="24"/>
        <v>0</v>
      </c>
      <c r="T132" s="53"/>
      <c r="U132" s="55"/>
      <c r="V132" s="75">
        <f t="shared" si="25"/>
        <v>0</v>
      </c>
      <c r="W132" s="53"/>
    </row>
    <row r="133" spans="1:23" s="76" customFormat="1">
      <c r="A133" s="53"/>
      <c r="B133" s="194"/>
      <c r="C133" s="194"/>
      <c r="D133" s="194"/>
      <c r="E133" s="194"/>
      <c r="F133" s="194"/>
      <c r="G133" s="194"/>
      <c r="H133" s="194"/>
      <c r="I133" s="194"/>
      <c r="J133" s="194"/>
      <c r="K133" s="194"/>
      <c r="L133" s="194"/>
      <c r="M133" s="194"/>
      <c r="N133" s="55"/>
      <c r="O133" s="55"/>
      <c r="P133" s="75">
        <f t="shared" si="23"/>
        <v>0</v>
      </c>
      <c r="Q133" s="42"/>
      <c r="R133" s="55"/>
      <c r="S133" s="75">
        <f t="shared" si="24"/>
        <v>0</v>
      </c>
      <c r="T133" s="53"/>
      <c r="U133" s="55"/>
      <c r="V133" s="75">
        <f t="shared" si="25"/>
        <v>0</v>
      </c>
      <c r="W133" s="53"/>
    </row>
    <row r="134" spans="1:23" s="76" customFormat="1">
      <c r="A134" s="53"/>
      <c r="B134" s="194"/>
      <c r="C134" s="194"/>
      <c r="D134" s="194"/>
      <c r="E134" s="194"/>
      <c r="F134" s="194"/>
      <c r="G134" s="194"/>
      <c r="H134" s="194"/>
      <c r="I134" s="194"/>
      <c r="J134" s="194"/>
      <c r="K134" s="194"/>
      <c r="L134" s="194"/>
      <c r="M134" s="194"/>
      <c r="N134" s="55"/>
      <c r="O134" s="55"/>
      <c r="P134" s="75">
        <f t="shared" si="23"/>
        <v>0</v>
      </c>
      <c r="Q134" s="42"/>
      <c r="R134" s="55"/>
      <c r="S134" s="75">
        <f t="shared" si="24"/>
        <v>0</v>
      </c>
      <c r="T134" s="53"/>
      <c r="U134" s="55"/>
      <c r="V134" s="75">
        <f t="shared" si="25"/>
        <v>0</v>
      </c>
      <c r="W134" s="53"/>
    </row>
    <row r="135" spans="1:23" s="76" customFormat="1">
      <c r="A135" s="53"/>
      <c r="B135" s="194"/>
      <c r="C135" s="194"/>
      <c r="D135" s="194"/>
      <c r="E135" s="194"/>
      <c r="F135" s="194"/>
      <c r="G135" s="194"/>
      <c r="H135" s="194"/>
      <c r="I135" s="194"/>
      <c r="J135" s="194"/>
      <c r="K135" s="194"/>
      <c r="L135" s="194"/>
      <c r="M135" s="194"/>
      <c r="N135" s="55"/>
      <c r="O135" s="55"/>
      <c r="P135" s="75">
        <f t="shared" si="23"/>
        <v>0</v>
      </c>
      <c r="Q135" s="42"/>
      <c r="R135" s="55"/>
      <c r="S135" s="75">
        <f t="shared" si="24"/>
        <v>0</v>
      </c>
      <c r="T135" s="53"/>
      <c r="U135" s="55"/>
      <c r="V135" s="75">
        <f t="shared" si="25"/>
        <v>0</v>
      </c>
      <c r="W135" s="53"/>
    </row>
    <row r="136" spans="1:23" s="76" customFormat="1">
      <c r="A136" s="53"/>
      <c r="B136" s="194"/>
      <c r="C136" s="194"/>
      <c r="D136" s="194"/>
      <c r="E136" s="194"/>
      <c r="F136" s="194"/>
      <c r="G136" s="194"/>
      <c r="H136" s="194"/>
      <c r="I136" s="194"/>
      <c r="J136" s="194"/>
      <c r="K136" s="194"/>
      <c r="L136" s="194"/>
      <c r="M136" s="194"/>
      <c r="N136" s="55"/>
      <c r="O136" s="55"/>
      <c r="P136" s="75">
        <f t="shared" si="23"/>
        <v>0</v>
      </c>
      <c r="Q136" s="42"/>
      <c r="R136" s="55"/>
      <c r="S136" s="75">
        <f t="shared" si="24"/>
        <v>0</v>
      </c>
      <c r="T136" s="53"/>
      <c r="U136" s="55"/>
      <c r="V136" s="75">
        <f t="shared" si="25"/>
        <v>0</v>
      </c>
      <c r="W136" s="53"/>
    </row>
    <row r="137" spans="1:23">
      <c r="A137" s="87"/>
      <c r="B137" s="87"/>
      <c r="C137" s="87"/>
      <c r="D137" s="87"/>
      <c r="E137" s="87"/>
      <c r="F137" s="87"/>
      <c r="G137" s="87"/>
      <c r="H137" s="109"/>
      <c r="I137" s="109"/>
      <c r="J137" s="109"/>
      <c r="K137" s="109"/>
      <c r="L137" s="110"/>
      <c r="M137" s="110" t="s">
        <v>159</v>
      </c>
      <c r="N137" s="80">
        <f>SUM(N127:N136)</f>
        <v>0</v>
      </c>
      <c r="O137" s="80">
        <f>SUM(O127:O136)</f>
        <v>0</v>
      </c>
      <c r="P137" s="80">
        <f>SUM(P127:P136)</f>
        <v>0</v>
      </c>
      <c r="Q137" s="81"/>
      <c r="R137" s="80">
        <f>SUM(R127:R136)</f>
        <v>0</v>
      </c>
      <c r="S137" s="80">
        <f>SUM(S127:S136)</f>
        <v>0</v>
      </c>
      <c r="T137" s="82"/>
      <c r="U137" s="80">
        <f>SUM(U127:U136)</f>
        <v>0</v>
      </c>
      <c r="V137" s="80">
        <f>SUM(V127:V136)</f>
        <v>0</v>
      </c>
      <c r="W137" s="102"/>
    </row>
    <row r="138" spans="1:23">
      <c r="A138" s="61"/>
      <c r="B138" s="65"/>
      <c r="C138" s="65"/>
      <c r="D138" s="65"/>
      <c r="E138" s="65"/>
      <c r="F138" s="65"/>
      <c r="G138" s="65"/>
      <c r="H138" s="65"/>
      <c r="I138" s="65"/>
      <c r="J138" s="65"/>
      <c r="K138" s="65"/>
      <c r="L138" s="65"/>
      <c r="M138" s="65"/>
      <c r="N138" s="61"/>
      <c r="O138" s="61"/>
      <c r="P138" s="61"/>
      <c r="Q138" s="62"/>
      <c r="R138" s="62"/>
      <c r="S138" s="61"/>
      <c r="T138" s="62"/>
      <c r="U138" s="62"/>
      <c r="V138" s="61"/>
      <c r="W138" s="62"/>
    </row>
    <row r="139" spans="1:23" s="101" customFormat="1" ht="24" thickBot="1">
      <c r="A139" s="130"/>
      <c r="B139" s="131"/>
      <c r="C139" s="132"/>
      <c r="D139" s="132"/>
      <c r="E139" s="132"/>
      <c r="F139" s="132"/>
      <c r="G139" s="132"/>
      <c r="H139" s="132"/>
      <c r="I139" s="132"/>
      <c r="J139" s="132"/>
      <c r="K139" s="132"/>
      <c r="L139" s="132"/>
      <c r="M139" s="133" t="s">
        <v>160</v>
      </c>
      <c r="N139" s="134">
        <f>N120+N122+N137</f>
        <v>52725</v>
      </c>
      <c r="O139" s="134">
        <f>O120+O122+O137</f>
        <v>0</v>
      </c>
      <c r="P139" s="134">
        <f>P120+P122+P137</f>
        <v>52725</v>
      </c>
      <c r="Q139" s="124" t="str">
        <f>IF(O139=0,"","Amendment total must equal zero")</f>
        <v/>
      </c>
      <c r="R139" s="134">
        <f>R120+R122+R137</f>
        <v>0</v>
      </c>
      <c r="S139" s="134">
        <f>S120+S122+S137</f>
        <v>52725</v>
      </c>
      <c r="T139" s="124" t="str">
        <f>IF(R139=0,"","Amendment total must equal zero")</f>
        <v/>
      </c>
      <c r="U139" s="134">
        <f>U120+U122+U137</f>
        <v>0</v>
      </c>
      <c r="V139" s="134">
        <f>V120+V122+V137</f>
        <v>52725</v>
      </c>
      <c r="W139" s="124" t="str">
        <f>IF(U139=0,"","Amendment total must equal zero")</f>
        <v/>
      </c>
    </row>
    <row r="140" spans="1:23" ht="15.75" thickTop="1">
      <c r="B140" s="41"/>
      <c r="C140" s="41"/>
      <c r="D140" s="41"/>
      <c r="E140" s="41"/>
      <c r="F140" s="41"/>
      <c r="G140" s="41"/>
      <c r="H140" s="41"/>
      <c r="I140" s="41"/>
      <c r="J140" s="41"/>
      <c r="K140" s="41"/>
      <c r="L140" s="41"/>
      <c r="M140" s="41"/>
      <c r="N140" s="41"/>
      <c r="O140" s="41"/>
      <c r="P140" s="41"/>
      <c r="R140" s="41"/>
      <c r="S140" s="41"/>
      <c r="U140" s="41"/>
      <c r="V140" s="41"/>
    </row>
    <row r="141" spans="1:23">
      <c r="N141" s="135"/>
      <c r="O141" s="136" t="s">
        <v>124</v>
      </c>
      <c r="P141" s="181" t="s">
        <v>161</v>
      </c>
      <c r="Q141" s="182"/>
      <c r="R141" s="136" t="s">
        <v>127</v>
      </c>
      <c r="S141" s="181" t="s">
        <v>161</v>
      </c>
      <c r="T141" s="182"/>
      <c r="U141" s="136" t="s">
        <v>128</v>
      </c>
      <c r="V141" s="181" t="s">
        <v>161</v>
      </c>
      <c r="W141" s="182"/>
    </row>
    <row r="142" spans="1:23">
      <c r="N142" s="137" t="s">
        <v>162</v>
      </c>
      <c r="O142" s="21"/>
      <c r="P142" s="183"/>
      <c r="Q142" s="184"/>
      <c r="R142" s="21"/>
      <c r="S142" s="183"/>
      <c r="T142" s="184"/>
      <c r="U142" s="21"/>
      <c r="V142" s="183"/>
      <c r="W142" s="184"/>
    </row>
    <row r="143" spans="1:23">
      <c r="N143" s="137" t="s">
        <v>163</v>
      </c>
      <c r="O143" s="22"/>
      <c r="P143" s="185"/>
      <c r="Q143" s="186"/>
      <c r="R143" s="22"/>
      <c r="S143" s="185"/>
      <c r="T143" s="186"/>
      <c r="U143" s="22"/>
      <c r="V143" s="185"/>
      <c r="W143" s="186"/>
    </row>
    <row r="144" spans="1:23">
      <c r="N144" s="137" t="s">
        <v>164</v>
      </c>
      <c r="O144" s="23"/>
      <c r="P144" s="187"/>
      <c r="Q144" s="188"/>
      <c r="R144" s="23"/>
      <c r="S144" s="187"/>
      <c r="T144" s="188"/>
      <c r="U144" s="23"/>
      <c r="V144" s="187"/>
      <c r="W144" s="188"/>
    </row>
  </sheetData>
  <sheetProtection algorithmName="SHA-512" hashValue="QEXYIrZU9IbIly1YLxk99IkwaRiXuGDPWae/N02e4Me5XUaU+OX03ScSKu6UP3rX3TA3ywlnBE9r+IIypYujfQ==" saltValue="xUFc28Hxe0yby+Wp4Hpqcg==" spinCount="100000" sheet="1" objects="1" scenarios="1" formatColumns="0"/>
  <mergeCells count="110">
    <mergeCell ref="A11:N14"/>
    <mergeCell ref="B18:M18"/>
    <mergeCell ref="B19:M19"/>
    <mergeCell ref="B20:M20"/>
    <mergeCell ref="A3:N3"/>
    <mergeCell ref="A17:M17"/>
    <mergeCell ref="B21:M21"/>
    <mergeCell ref="B22:M22"/>
    <mergeCell ref="B23:M23"/>
    <mergeCell ref="A16:W16"/>
    <mergeCell ref="M8:N8"/>
    <mergeCell ref="B33:M33"/>
    <mergeCell ref="B34:M34"/>
    <mergeCell ref="B27:M27"/>
    <mergeCell ref="B28:M28"/>
    <mergeCell ref="B46:M46"/>
    <mergeCell ref="B35:M35"/>
    <mergeCell ref="B36:M36"/>
    <mergeCell ref="B24:M24"/>
    <mergeCell ref="B25:M25"/>
    <mergeCell ref="B26:M26"/>
    <mergeCell ref="A31:M31"/>
    <mergeCell ref="B32:M32"/>
    <mergeCell ref="B37:M37"/>
    <mergeCell ref="B38:M38"/>
    <mergeCell ref="B39:M39"/>
    <mergeCell ref="B40:M40"/>
    <mergeCell ref="A45:M45"/>
    <mergeCell ref="B47:M47"/>
    <mergeCell ref="A61:W61"/>
    <mergeCell ref="B41:M41"/>
    <mergeCell ref="B42:M42"/>
    <mergeCell ref="B56:M56"/>
    <mergeCell ref="B48:M48"/>
    <mergeCell ref="A104:M104"/>
    <mergeCell ref="B99:M99"/>
    <mergeCell ref="B100:M100"/>
    <mergeCell ref="B101:M101"/>
    <mergeCell ref="B105:M105"/>
    <mergeCell ref="B49:M49"/>
    <mergeCell ref="B63:M63"/>
    <mergeCell ref="B64:M64"/>
    <mergeCell ref="B65:M65"/>
    <mergeCell ref="B86:M86"/>
    <mergeCell ref="B66:M66"/>
    <mergeCell ref="A62:M62"/>
    <mergeCell ref="B91:M91"/>
    <mergeCell ref="B92:M92"/>
    <mergeCell ref="A76:M76"/>
    <mergeCell ref="B133:M133"/>
    <mergeCell ref="B113:M113"/>
    <mergeCell ref="B114:M114"/>
    <mergeCell ref="B115:M115"/>
    <mergeCell ref="B126:M126"/>
    <mergeCell ref="A125:M125"/>
    <mergeCell ref="B106:M106"/>
    <mergeCell ref="B107:M107"/>
    <mergeCell ref="B108:M108"/>
    <mergeCell ref="B109:M109"/>
    <mergeCell ref="B110:M110"/>
    <mergeCell ref="B112:M112"/>
    <mergeCell ref="B111:M111"/>
    <mergeCell ref="P141:Q141"/>
    <mergeCell ref="B93:M93"/>
    <mergeCell ref="B94:M94"/>
    <mergeCell ref="B95:M95"/>
    <mergeCell ref="B97:M97"/>
    <mergeCell ref="B77:M77"/>
    <mergeCell ref="B50:M50"/>
    <mergeCell ref="B98:M98"/>
    <mergeCell ref="B82:M82"/>
    <mergeCell ref="B83:M83"/>
    <mergeCell ref="B84:M84"/>
    <mergeCell ref="B85:M85"/>
    <mergeCell ref="B96:M96"/>
    <mergeCell ref="B79:M79"/>
    <mergeCell ref="B134:M134"/>
    <mergeCell ref="B135:M135"/>
    <mergeCell ref="B136:M136"/>
    <mergeCell ref="B127:M127"/>
    <mergeCell ref="B128:M128"/>
    <mergeCell ref="B129:M129"/>
    <mergeCell ref="B130:M130"/>
    <mergeCell ref="B131:M131"/>
    <mergeCell ref="B87:M87"/>
    <mergeCell ref="B132:M132"/>
    <mergeCell ref="S141:T141"/>
    <mergeCell ref="V141:W141"/>
    <mergeCell ref="P142:Q144"/>
    <mergeCell ref="S142:T144"/>
    <mergeCell ref="V142:W144"/>
    <mergeCell ref="D1:F1"/>
    <mergeCell ref="A6:I6"/>
    <mergeCell ref="A8:K8"/>
    <mergeCell ref="B90:M90"/>
    <mergeCell ref="B78:M78"/>
    <mergeCell ref="B80:M80"/>
    <mergeCell ref="B81:M81"/>
    <mergeCell ref="B67:M67"/>
    <mergeCell ref="B70:M70"/>
    <mergeCell ref="B71:M71"/>
    <mergeCell ref="B72:M72"/>
    <mergeCell ref="B73:M73"/>
    <mergeCell ref="B51:M51"/>
    <mergeCell ref="B52:M52"/>
    <mergeCell ref="B53:M53"/>
    <mergeCell ref="B54:M54"/>
    <mergeCell ref="B55:M55"/>
    <mergeCell ref="B68:M68"/>
    <mergeCell ref="B69:M69"/>
  </mergeCells>
  <conditionalFormatting sqref="L8">
    <cfRule type="cellIs" dxfId="15" priority="2" operator="greaterThan">
      <formula>ROUND($D$1/1.05*0.05,0)</formula>
    </cfRule>
  </conditionalFormatting>
  <conditionalFormatting sqref="M8:N8">
    <cfRule type="expression" dxfId="14" priority="1">
      <formula>L8&gt;ROUND(D1/1.05*0.05,0)</formula>
    </cfRule>
  </conditionalFormatting>
  <conditionalFormatting sqref="O139">
    <cfRule type="cellIs" dxfId="13" priority="10" operator="notEqual">
      <formula>0</formula>
    </cfRule>
  </conditionalFormatting>
  <conditionalFormatting sqref="O123:P123">
    <cfRule type="cellIs" dxfId="12" priority="18" operator="notEqual">
      <formula>0</formula>
    </cfRule>
  </conditionalFormatting>
  <conditionalFormatting sqref="Q139">
    <cfRule type="expression" dxfId="11" priority="9">
      <formula>O139&lt;&gt;0</formula>
    </cfRule>
  </conditionalFormatting>
  <conditionalFormatting sqref="R139">
    <cfRule type="cellIs" dxfId="10" priority="7" operator="notEqual">
      <formula>0</formula>
    </cfRule>
  </conditionalFormatting>
  <conditionalFormatting sqref="R123:S123">
    <cfRule type="cellIs" dxfId="9" priority="4" operator="notEqual">
      <formula>0</formula>
    </cfRule>
  </conditionalFormatting>
  <conditionalFormatting sqref="T139">
    <cfRule type="expression" dxfId="8" priority="8">
      <formula>R139&lt;&gt;0</formula>
    </cfRule>
  </conditionalFormatting>
  <conditionalFormatting sqref="U139">
    <cfRule type="cellIs" dxfId="7" priority="5" operator="notEqual">
      <formula>0</formula>
    </cfRule>
  </conditionalFormatting>
  <conditionalFormatting sqref="U123:V123">
    <cfRule type="cellIs" dxfId="6" priority="3" operator="notEqual">
      <formula>0</formula>
    </cfRule>
  </conditionalFormatting>
  <conditionalFormatting sqref="W139">
    <cfRule type="expression" dxfId="5" priority="6">
      <formula>U139&lt;&gt;0</formula>
    </cfRule>
  </conditionalFormatting>
  <pageMargins left="0.5" right="0.5" top="0.5" bottom="0.5" header="0.3" footer="0.3"/>
  <pageSetup paperSize="5" scale="40"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C6238DE0-849C-4A7F-A241-22F8304441D1}">
          <x14:formula1>
            <xm:f>List!$B$1:$B$3</xm:f>
          </x14:formula1>
          <xm:sqref>J6</xm:sqref>
        </x14:dataValidation>
        <x14:dataValidation type="list" allowBlank="1" showInputMessage="1" showErrorMessage="1" xr:uid="{D0D8592A-2578-4D31-BD38-31BC3316508F}">
          <x14:formula1>
            <xm:f>List!$B$2:$B$3</xm:f>
          </x14:formula1>
          <xm:sqref>O142 R142 U142</xm:sqref>
        </x14:dataValidation>
        <x14:dataValidation type="list" allowBlank="1" showInputMessage="1" showErrorMessage="1" xr:uid="{CDA9C357-D64D-4EC3-A815-C6121CF753C7}">
          <x14:formula1>
            <xm:f>List!$R$4:$R$6</xm:f>
          </x14:formula1>
          <xm:sqref>O144 R144 U144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3CE2-A59A-43EB-A7D4-E6ADF9F926DB}">
  <sheetPr>
    <pageSetUpPr fitToPage="1"/>
  </sheetPr>
  <dimension ref="A1:O26"/>
  <sheetViews>
    <sheetView workbookViewId="0">
      <selection sqref="A1:C1"/>
    </sheetView>
  </sheetViews>
  <sheetFormatPr defaultRowHeight="15"/>
  <cols>
    <col min="1" max="1" width="3" bestFit="1" customWidth="1"/>
    <col min="2" max="2" width="33.28515625" bestFit="1" customWidth="1"/>
    <col min="3" max="3" width="12.5703125" bestFit="1" customWidth="1"/>
    <col min="4" max="4" width="5.28515625" customWidth="1"/>
    <col min="5" max="5" width="3" bestFit="1" customWidth="1"/>
    <col min="6" max="6" width="33.28515625" bestFit="1" customWidth="1"/>
    <col min="7" max="7" width="11.5703125" bestFit="1" customWidth="1"/>
    <col min="8" max="8" width="5.28515625" customWidth="1"/>
    <col min="9" max="9" width="3" bestFit="1" customWidth="1"/>
    <col min="10" max="10" width="33.28515625" bestFit="1" customWidth="1"/>
    <col min="11" max="11" width="11.5703125" bestFit="1" customWidth="1"/>
    <col min="12" max="12" width="5.28515625" customWidth="1"/>
    <col min="13" max="13" width="3" bestFit="1" customWidth="1"/>
    <col min="14" max="14" width="33.28515625" bestFit="1" customWidth="1"/>
    <col min="15" max="15" width="11.5703125" bestFit="1" customWidth="1"/>
  </cols>
  <sheetData>
    <row r="1" spans="1:15" ht="18.75">
      <c r="A1" s="287" t="s">
        <v>165</v>
      </c>
      <c r="B1" s="287"/>
      <c r="C1" s="287"/>
      <c r="E1" s="287" t="s">
        <v>124</v>
      </c>
      <c r="F1" s="287"/>
      <c r="G1" s="287"/>
      <c r="I1" s="287" t="s">
        <v>127</v>
      </c>
      <c r="J1" s="287"/>
      <c r="K1" s="287"/>
      <c r="M1" s="287" t="s">
        <v>128</v>
      </c>
      <c r="N1" s="287"/>
      <c r="O1" s="287"/>
    </row>
    <row r="2" spans="1:15">
      <c r="A2" s="286" t="s">
        <v>166</v>
      </c>
      <c r="B2" s="286"/>
      <c r="C2" s="9" t="s">
        <v>131</v>
      </c>
      <c r="E2" s="286" t="s">
        <v>166</v>
      </c>
      <c r="F2" s="286"/>
      <c r="G2" s="9" t="s">
        <v>131</v>
      </c>
      <c r="I2" s="286" t="s">
        <v>166</v>
      </c>
      <c r="J2" s="286"/>
      <c r="K2" s="9" t="s">
        <v>131</v>
      </c>
      <c r="M2" s="286" t="s">
        <v>166</v>
      </c>
      <c r="N2" s="286"/>
      <c r="O2" s="9" t="s">
        <v>131</v>
      </c>
    </row>
    <row r="3" spans="1:15">
      <c r="A3" s="284" t="s">
        <v>167</v>
      </c>
      <c r="B3" s="285"/>
      <c r="C3" s="44"/>
      <c r="E3" s="284" t="s">
        <v>168</v>
      </c>
      <c r="F3" s="285"/>
      <c r="G3" s="44"/>
      <c r="I3" s="284" t="s">
        <v>168</v>
      </c>
      <c r="J3" s="285"/>
      <c r="K3" s="44"/>
      <c r="M3" s="284" t="s">
        <v>168</v>
      </c>
      <c r="N3" s="285"/>
      <c r="O3" s="44"/>
    </row>
    <row r="4" spans="1:15">
      <c r="A4" s="45" t="s">
        <v>169</v>
      </c>
      <c r="B4" s="43" t="s">
        <v>122</v>
      </c>
      <c r="C4" s="44">
        <f>'Budget Details &amp; Amendments'!N29</f>
        <v>0</v>
      </c>
      <c r="E4" s="45" t="s">
        <v>169</v>
      </c>
      <c r="F4" s="43" t="s">
        <v>122</v>
      </c>
      <c r="G4" s="44">
        <f>'Budget Details &amp; Amendments'!P29</f>
        <v>0</v>
      </c>
      <c r="I4" s="45" t="s">
        <v>169</v>
      </c>
      <c r="J4" s="43" t="s">
        <v>122</v>
      </c>
      <c r="K4" s="44">
        <f>'Budget Details &amp; Amendments'!S29</f>
        <v>0</v>
      </c>
      <c r="M4" s="45" t="s">
        <v>169</v>
      </c>
      <c r="N4" s="43" t="s">
        <v>122</v>
      </c>
      <c r="O4" s="44">
        <f>'Budget Details &amp; Amendments'!V29</f>
        <v>0</v>
      </c>
    </row>
    <row r="5" spans="1:15">
      <c r="A5" s="45" t="s">
        <v>170</v>
      </c>
      <c r="B5" s="43" t="s">
        <v>133</v>
      </c>
      <c r="C5" s="44">
        <f>'Budget Details &amp; Amendments'!N43</f>
        <v>32465</v>
      </c>
      <c r="E5" s="45" t="s">
        <v>170</v>
      </c>
      <c r="F5" s="43" t="s">
        <v>133</v>
      </c>
      <c r="G5" s="44">
        <f>'Budget Details &amp; Amendments'!P43</f>
        <v>32465</v>
      </c>
      <c r="I5" s="45" t="s">
        <v>170</v>
      </c>
      <c r="J5" s="43" t="s">
        <v>133</v>
      </c>
      <c r="K5" s="44">
        <f>'Budget Details &amp; Amendments'!S43</f>
        <v>32465</v>
      </c>
      <c r="M5" s="45" t="s">
        <v>170</v>
      </c>
      <c r="N5" s="43" t="s">
        <v>133</v>
      </c>
      <c r="O5" s="44">
        <f>'Budget Details &amp; Amendments'!V43</f>
        <v>32465</v>
      </c>
    </row>
    <row r="6" spans="1:15">
      <c r="A6" s="45" t="s">
        <v>171</v>
      </c>
      <c r="B6" s="43" t="s">
        <v>172</v>
      </c>
      <c r="C6" s="44">
        <f>'Budget Details &amp; Amendments'!N57</f>
        <v>13248</v>
      </c>
      <c r="E6" s="45" t="s">
        <v>171</v>
      </c>
      <c r="F6" s="43" t="s">
        <v>172</v>
      </c>
      <c r="G6" s="44">
        <f>'Budget Details &amp; Amendments'!P57</f>
        <v>13248</v>
      </c>
      <c r="I6" s="45" t="s">
        <v>171</v>
      </c>
      <c r="J6" s="43" t="s">
        <v>172</v>
      </c>
      <c r="K6" s="44">
        <f>'Budget Details &amp; Amendments'!S57</f>
        <v>13248</v>
      </c>
      <c r="M6" s="45" t="s">
        <v>171</v>
      </c>
      <c r="N6" s="43" t="s">
        <v>172</v>
      </c>
      <c r="O6" s="44">
        <f>'Budget Details &amp; Amendments'!V57</f>
        <v>13248</v>
      </c>
    </row>
    <row r="7" spans="1:15" s="9" customFormat="1">
      <c r="A7" s="46"/>
      <c r="B7" s="47" t="s">
        <v>173</v>
      </c>
      <c r="C7" s="48">
        <f>SUM(C4:C6)</f>
        <v>45713</v>
      </c>
      <c r="E7" s="46"/>
      <c r="F7" s="47" t="s">
        <v>173</v>
      </c>
      <c r="G7" s="48">
        <f>SUM(G4:G6)</f>
        <v>45713</v>
      </c>
      <c r="I7" s="46"/>
      <c r="J7" s="47" t="s">
        <v>173</v>
      </c>
      <c r="K7" s="48">
        <f>SUM(K4:K6)</f>
        <v>45713</v>
      </c>
      <c r="M7" s="46"/>
      <c r="N7" s="47" t="s">
        <v>173</v>
      </c>
      <c r="O7" s="48">
        <f>SUM(O4:O6)</f>
        <v>45713</v>
      </c>
    </row>
    <row r="9" spans="1:15">
      <c r="A9" s="286" t="s">
        <v>174</v>
      </c>
      <c r="B9" s="286"/>
      <c r="E9" s="286" t="s">
        <v>174</v>
      </c>
      <c r="F9" s="286"/>
      <c r="I9" s="286" t="s">
        <v>174</v>
      </c>
      <c r="J9" s="286"/>
      <c r="M9" s="286" t="s">
        <v>174</v>
      </c>
      <c r="N9" s="286"/>
    </row>
    <row r="10" spans="1:15">
      <c r="A10" s="45" t="s">
        <v>175</v>
      </c>
      <c r="B10" s="43" t="s">
        <v>142</v>
      </c>
      <c r="C10" s="44">
        <f>'Budget Details &amp; Amendments'!N74</f>
        <v>0</v>
      </c>
      <c r="E10" s="45" t="s">
        <v>175</v>
      </c>
      <c r="F10" s="43" t="s">
        <v>142</v>
      </c>
      <c r="G10" s="44">
        <f>'Budget Details &amp; Amendments'!P74</f>
        <v>0</v>
      </c>
      <c r="I10" s="45" t="s">
        <v>175</v>
      </c>
      <c r="J10" s="43" t="s">
        <v>142</v>
      </c>
      <c r="K10" s="44">
        <f>'Budget Details &amp; Amendments'!S74</f>
        <v>0</v>
      </c>
      <c r="M10" s="45" t="s">
        <v>175</v>
      </c>
      <c r="N10" s="43" t="s">
        <v>142</v>
      </c>
      <c r="O10" s="44">
        <f>'Budget Details &amp; Amendments'!V74</f>
        <v>0</v>
      </c>
    </row>
    <row r="11" spans="1:15">
      <c r="A11" s="45" t="s">
        <v>176</v>
      </c>
      <c r="B11" s="43" t="s">
        <v>144</v>
      </c>
      <c r="C11" s="44">
        <f>'Budget Details &amp; Amendments'!N88</f>
        <v>0</v>
      </c>
      <c r="E11" s="45" t="s">
        <v>176</v>
      </c>
      <c r="F11" s="43" t="s">
        <v>144</v>
      </c>
      <c r="G11" s="44">
        <f>'Budget Details &amp; Amendments'!P88</f>
        <v>0</v>
      </c>
      <c r="I11" s="45" t="s">
        <v>176</v>
      </c>
      <c r="J11" s="43" t="s">
        <v>144</v>
      </c>
      <c r="K11" s="44">
        <f>'Budget Details &amp; Amendments'!S88</f>
        <v>0</v>
      </c>
      <c r="M11" s="45" t="s">
        <v>176</v>
      </c>
      <c r="N11" s="43" t="s">
        <v>144</v>
      </c>
      <c r="O11" s="44">
        <f>'Budget Details &amp; Amendments'!V88</f>
        <v>0</v>
      </c>
    </row>
    <row r="12" spans="1:15">
      <c r="A12" s="45" t="s">
        <v>177</v>
      </c>
      <c r="B12" s="43" t="s">
        <v>146</v>
      </c>
      <c r="C12" s="44">
        <f>'Budget Details &amp; Amendments'!N102</f>
        <v>732.87</v>
      </c>
      <c r="E12" s="45" t="s">
        <v>177</v>
      </c>
      <c r="F12" s="43" t="s">
        <v>146</v>
      </c>
      <c r="G12" s="44">
        <f>'Budget Details &amp; Amendments'!P102</f>
        <v>732.87</v>
      </c>
      <c r="I12" s="45" t="s">
        <v>177</v>
      </c>
      <c r="J12" s="43" t="s">
        <v>146</v>
      </c>
      <c r="K12" s="44">
        <f>'Budget Details &amp; Amendments'!S102</f>
        <v>732.87</v>
      </c>
      <c r="M12" s="45" t="s">
        <v>177</v>
      </c>
      <c r="N12" s="43" t="s">
        <v>146</v>
      </c>
      <c r="O12" s="44">
        <f>'Budget Details &amp; Amendments'!V102</f>
        <v>732.87</v>
      </c>
    </row>
    <row r="13" spans="1:15">
      <c r="A13" s="49" t="s">
        <v>178</v>
      </c>
      <c r="B13" s="43" t="s">
        <v>151</v>
      </c>
      <c r="C13" s="44">
        <f>'Budget Details &amp; Amendments'!N116</f>
        <v>3768.42</v>
      </c>
      <c r="E13" s="49" t="s">
        <v>178</v>
      </c>
      <c r="F13" s="43" t="s">
        <v>151</v>
      </c>
      <c r="G13" s="44">
        <f>'Budget Details &amp; Amendments'!P116</f>
        <v>3768.42</v>
      </c>
      <c r="I13" s="49" t="s">
        <v>178</v>
      </c>
      <c r="J13" s="43" t="s">
        <v>151</v>
      </c>
      <c r="K13" s="44">
        <f>'Budget Details &amp; Amendments'!S116</f>
        <v>3768.42</v>
      </c>
      <c r="M13" s="49" t="s">
        <v>178</v>
      </c>
      <c r="N13" s="43" t="s">
        <v>151</v>
      </c>
      <c r="O13" s="44">
        <f>'Budget Details &amp; Amendments'!V116</f>
        <v>3768.42</v>
      </c>
    </row>
    <row r="14" spans="1:15" s="9" customFormat="1">
      <c r="A14" s="46"/>
      <c r="B14" s="47" t="s">
        <v>179</v>
      </c>
      <c r="C14" s="48">
        <f>SUM(C10:C13)</f>
        <v>4501.29</v>
      </c>
      <c r="E14" s="46"/>
      <c r="F14" s="47" t="s">
        <v>179</v>
      </c>
      <c r="G14" s="48">
        <f>SUM(G10:G13)</f>
        <v>4501.29</v>
      </c>
      <c r="I14" s="46"/>
      <c r="J14" s="47" t="s">
        <v>179</v>
      </c>
      <c r="K14" s="48">
        <f>SUM(K10:K13)</f>
        <v>4501.29</v>
      </c>
      <c r="M14" s="46"/>
      <c r="N14" s="47" t="s">
        <v>179</v>
      </c>
      <c r="O14" s="48">
        <f>SUM(O10:O13)</f>
        <v>4501.29</v>
      </c>
    </row>
    <row r="15" spans="1:15">
      <c r="C15" s="50"/>
      <c r="G15" s="50"/>
      <c r="K15" s="50"/>
      <c r="O15" s="50"/>
    </row>
    <row r="16" spans="1:15" s="9" customFormat="1">
      <c r="A16" s="51"/>
      <c r="B16" s="47" t="s">
        <v>180</v>
      </c>
      <c r="C16" s="48">
        <f>C7+C14</f>
        <v>50214.29</v>
      </c>
      <c r="E16" s="51"/>
      <c r="F16" s="47" t="s">
        <v>180</v>
      </c>
      <c r="G16" s="48">
        <f>G7+G14</f>
        <v>50214.29</v>
      </c>
      <c r="I16" s="51"/>
      <c r="J16" s="47" t="s">
        <v>180</v>
      </c>
      <c r="K16" s="48">
        <f>K7+K14</f>
        <v>50214.29</v>
      </c>
      <c r="M16" s="51"/>
      <c r="N16" s="47" t="s">
        <v>180</v>
      </c>
      <c r="O16" s="48">
        <f>O7+O14</f>
        <v>50214.29</v>
      </c>
    </row>
    <row r="17" spans="1:15">
      <c r="A17" s="52"/>
      <c r="B17" s="9"/>
      <c r="C17" s="50"/>
      <c r="E17" s="52"/>
      <c r="F17" s="9"/>
      <c r="G17" s="50"/>
      <c r="I17" s="52"/>
      <c r="J17" s="9"/>
      <c r="K17" s="50"/>
      <c r="M17" s="52"/>
      <c r="N17" s="9"/>
      <c r="O17" s="50"/>
    </row>
    <row r="18" spans="1:15" s="9" customFormat="1">
      <c r="A18" s="51" t="s">
        <v>181</v>
      </c>
      <c r="B18" s="47" t="s">
        <v>182</v>
      </c>
      <c r="C18" s="48">
        <f>'Budget Details &amp; Amendments'!N122</f>
        <v>2510.71</v>
      </c>
      <c r="E18" s="51" t="s">
        <v>181</v>
      </c>
      <c r="F18" s="47" t="s">
        <v>182</v>
      </c>
      <c r="G18" s="48">
        <f>'Budget Details &amp; Amendments'!P122</f>
        <v>2510.71</v>
      </c>
      <c r="I18" s="51" t="s">
        <v>181</v>
      </c>
      <c r="J18" s="47" t="s">
        <v>182</v>
      </c>
      <c r="K18" s="48">
        <f>'Budget Details &amp; Amendments'!S122</f>
        <v>2510.71</v>
      </c>
      <c r="M18" s="51" t="s">
        <v>181</v>
      </c>
      <c r="N18" s="47" t="s">
        <v>182</v>
      </c>
      <c r="O18" s="48">
        <f>'Budget Details &amp; Amendments'!V122</f>
        <v>2510.71</v>
      </c>
    </row>
    <row r="19" spans="1:15">
      <c r="A19" s="9"/>
      <c r="B19" s="9"/>
      <c r="C19" s="50"/>
      <c r="E19" s="9"/>
      <c r="F19" s="9"/>
      <c r="G19" s="50"/>
      <c r="I19" s="9"/>
      <c r="J19" s="9"/>
      <c r="K19" s="50"/>
      <c r="M19" s="9"/>
      <c r="N19" s="9"/>
      <c r="O19" s="50"/>
    </row>
    <row r="20" spans="1:15" s="9" customFormat="1">
      <c r="A20" s="51" t="s">
        <v>183</v>
      </c>
      <c r="B20" s="47" t="s">
        <v>184</v>
      </c>
      <c r="C20" s="48">
        <f>'Budget Details &amp; Amendments'!N137</f>
        <v>0</v>
      </c>
      <c r="E20" s="51" t="s">
        <v>183</v>
      </c>
      <c r="F20" s="47" t="s">
        <v>184</v>
      </c>
      <c r="G20" s="48">
        <f>'Budget Details &amp; Amendments'!P137</f>
        <v>0</v>
      </c>
      <c r="I20" s="51" t="s">
        <v>183</v>
      </c>
      <c r="J20" s="47" t="s">
        <v>184</v>
      </c>
      <c r="K20" s="48">
        <f>'Budget Details &amp; Amendments'!S137</f>
        <v>0</v>
      </c>
      <c r="M20" s="51" t="s">
        <v>183</v>
      </c>
      <c r="N20" s="47" t="s">
        <v>184</v>
      </c>
      <c r="O20" s="48">
        <f>'Budget Details &amp; Amendments'!V137</f>
        <v>0</v>
      </c>
    </row>
    <row r="21" spans="1:15">
      <c r="A21" s="9"/>
      <c r="B21" s="9"/>
      <c r="C21" s="50"/>
      <c r="E21" s="9"/>
      <c r="F21" s="9"/>
      <c r="G21" s="50"/>
      <c r="I21" s="9"/>
      <c r="J21" s="9"/>
      <c r="K21" s="50"/>
      <c r="M21" s="9"/>
      <c r="N21" s="9"/>
      <c r="O21" s="50"/>
    </row>
    <row r="22" spans="1:15" s="9" customFormat="1">
      <c r="A22" s="46"/>
      <c r="B22" s="47" t="s">
        <v>185</v>
      </c>
      <c r="C22" s="48">
        <f>C16+C18+C20</f>
        <v>52725</v>
      </c>
      <c r="E22" s="46"/>
      <c r="F22" s="47" t="s">
        <v>185</v>
      </c>
      <c r="G22" s="48">
        <f>G16+G18+G20</f>
        <v>52725</v>
      </c>
      <c r="I22" s="46"/>
      <c r="J22" s="47" t="s">
        <v>185</v>
      </c>
      <c r="K22" s="48">
        <f>K16+K18+K20</f>
        <v>52725</v>
      </c>
      <c r="M22" s="46"/>
      <c r="N22" s="47" t="s">
        <v>185</v>
      </c>
      <c r="O22" s="48">
        <f>O16+O18+O20</f>
        <v>52725</v>
      </c>
    </row>
    <row r="25" spans="1:15" ht="15.75" thickBot="1"/>
    <row r="26" spans="1:15" ht="15.75" thickBot="1">
      <c r="A26" s="281" t="s">
        <v>186</v>
      </c>
      <c r="B26" s="282"/>
      <c r="C26" s="282"/>
      <c r="D26" s="282"/>
      <c r="E26" s="282"/>
      <c r="F26" s="282"/>
      <c r="G26" s="283"/>
    </row>
  </sheetData>
  <sheetProtection algorithmName="SHA-512" hashValue="egIHGCU5KdQ7qVXKCKR0trmqVbOs91zkyhaN96oMQY2aY7nG96dQwLUqoMJYIevaI8bNDsfkAvBkVNlCpdgx1g==" saltValue="AMS87odtysIO8A4bom04Qw==" spinCount="100000" sheet="1" objects="1" scenarios="1" formatColumns="0" selectLockedCells="1"/>
  <mergeCells count="17">
    <mergeCell ref="A1:C1"/>
    <mergeCell ref="E1:G1"/>
    <mergeCell ref="I1:K1"/>
    <mergeCell ref="M1:O1"/>
    <mergeCell ref="A2:B2"/>
    <mergeCell ref="E2:F2"/>
    <mergeCell ref="I2:J2"/>
    <mergeCell ref="M2:N2"/>
    <mergeCell ref="A26:G26"/>
    <mergeCell ref="A3:B3"/>
    <mergeCell ref="E3:F3"/>
    <mergeCell ref="I3:J3"/>
    <mergeCell ref="M3:N3"/>
    <mergeCell ref="A9:B9"/>
    <mergeCell ref="E9:F9"/>
    <mergeCell ref="I9:J9"/>
    <mergeCell ref="M9:N9"/>
  </mergeCells>
  <pageMargins left="0.5" right="0.5" top="0.75" bottom="0.75" header="0.3" footer="0.3"/>
  <pageSetup scale="6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3AB-2781-407C-9088-130F1060A34F}">
  <dimension ref="A1:J12"/>
  <sheetViews>
    <sheetView workbookViewId="0"/>
  </sheetViews>
  <sheetFormatPr defaultRowHeight="15"/>
  <cols>
    <col min="1" max="1" width="22.5703125" customWidth="1"/>
    <col min="2" max="2" width="60.140625" bestFit="1" customWidth="1"/>
    <col min="4" max="4" width="19.28515625" bestFit="1" customWidth="1"/>
    <col min="6" max="6" width="19" bestFit="1" customWidth="1"/>
    <col min="8" max="8" width="19" bestFit="1" customWidth="1"/>
    <col min="10" max="10" width="19" bestFit="1" customWidth="1"/>
  </cols>
  <sheetData>
    <row r="1" spans="1:10" ht="18.75">
      <c r="A1" s="10"/>
      <c r="B1" s="10"/>
      <c r="C1" s="11"/>
      <c r="D1" s="12" t="s">
        <v>187</v>
      </c>
      <c r="E1" s="13"/>
      <c r="F1" s="14" t="s">
        <v>124</v>
      </c>
      <c r="G1" s="13"/>
      <c r="H1" s="12" t="s">
        <v>127</v>
      </c>
      <c r="I1" s="13"/>
      <c r="J1" s="12" t="s">
        <v>128</v>
      </c>
    </row>
    <row r="2" spans="1:10" ht="15.75">
      <c r="A2" s="15"/>
      <c r="B2" s="9"/>
      <c r="D2" s="16"/>
      <c r="F2" s="17"/>
      <c r="H2" s="16"/>
      <c r="J2" s="16"/>
    </row>
    <row r="3" spans="1:10" ht="15.75">
      <c r="A3" s="15" t="s">
        <v>188</v>
      </c>
      <c r="B3" s="9" t="str">
        <f>Narrative!C3</f>
        <v>Dual Enrollment Orientation</v>
      </c>
      <c r="D3" s="16">
        <f>SUMIF('Budget Details &amp; Amendments'!$A$19:$A$136,1,'Budget Details &amp; Amendments'!$N$19:$N$136)</f>
        <v>0</v>
      </c>
      <c r="F3" s="16">
        <f>SUMIF('Budget Details &amp; Amendments'!$A$19:$A$136,1,'Budget Details &amp; Amendments'!$P$19:$P$136)</f>
        <v>0</v>
      </c>
      <c r="H3" s="16">
        <f>SUMIF('Budget Details &amp; Amendments'!$A$19:$A$136,1,'Budget Details &amp; Amendments'!$S$19:$S$136)</f>
        <v>0</v>
      </c>
      <c r="J3" s="16">
        <f>SUMIF('Budget Details &amp; Amendments'!$A$19:$A$136,1,'Budget Details &amp; Amendments'!$V$19:$V$136)</f>
        <v>0</v>
      </c>
    </row>
    <row r="4" spans="1:10" ht="15.75">
      <c r="A4" s="15" t="s">
        <v>189</v>
      </c>
      <c r="B4" s="9" t="str">
        <f>Narrative!C45</f>
        <v>WOW (World of Work) Event</v>
      </c>
      <c r="D4" s="16">
        <f>SUMIF('Budget Details &amp; Amendments'!$A$19:$A$136,2,'Budget Details &amp; Amendments'!$N$19:$N$136)</f>
        <v>3188.42</v>
      </c>
      <c r="F4" s="16">
        <f>SUMIF('Budget Details &amp; Amendments'!$A$19:$A$136,2,'Budget Details &amp; Amendments'!$P$19:$P$136)</f>
        <v>3188.42</v>
      </c>
      <c r="H4" s="16">
        <f>SUMIF('Budget Details &amp; Amendments'!$A$19:$A$136,2,'Budget Details &amp; Amendments'!$S$19:$S$136)</f>
        <v>3188.42</v>
      </c>
      <c r="J4" s="16">
        <f>SUMIF('Budget Details &amp; Amendments'!$A$19:$A$136,2,'Budget Details &amp; Amendments'!$V$19:$V$136)</f>
        <v>3188.42</v>
      </c>
    </row>
    <row r="5" spans="1:10" ht="15.75">
      <c r="A5" s="15" t="s">
        <v>190</v>
      </c>
      <c r="B5" s="9" t="str">
        <f>Narrative!C87</f>
        <v>CTE Pathways</v>
      </c>
      <c r="D5" s="16">
        <f>SUMIF('Budget Details &amp; Amendments'!$A$19:$A$136,3,'Budget Details &amp; Amendments'!$N$19:$N$136)</f>
        <v>0</v>
      </c>
      <c r="F5" s="16">
        <f>SUMIF('Budget Details &amp; Amendments'!$A$19:$A$136,3,'Budget Details &amp; Amendments'!$P$19:$P$136)</f>
        <v>0</v>
      </c>
      <c r="H5" s="16">
        <f>SUMIF('Budget Details &amp; Amendments'!$A$19:$A$136,3,'Budget Details &amp; Amendments'!$S$19:$S$136)</f>
        <v>0</v>
      </c>
      <c r="J5" s="16">
        <f>SUMIF('Budget Details &amp; Amendments'!$A$19:$A$136,3,'Budget Details &amp; Amendments'!$V$19:$V$136)</f>
        <v>0</v>
      </c>
    </row>
    <row r="6" spans="1:10" ht="15.75">
      <c r="A6" s="15" t="s">
        <v>191</v>
      </c>
      <c r="B6" s="9" t="str">
        <f>Narrative!C129</f>
        <v>Partner Outreach and Expansion</v>
      </c>
      <c r="D6" s="16">
        <f>SUMIF('Budget Details &amp; Amendments'!$A$19:$A$136,4,'Budget Details &amp; Amendments'!$N$19:$N$136)</f>
        <v>0</v>
      </c>
      <c r="F6" s="16">
        <f>SUMIF('Budget Details &amp; Amendments'!$A$19:$A$136,4,'Budget Details &amp; Amendments'!$P$19:$P$136)</f>
        <v>0</v>
      </c>
      <c r="H6" s="16">
        <f>SUMIF('Budget Details &amp; Amendments'!$A$19:$A$136,4,'Budget Details &amp; Amendments'!$S$19:$S$136)</f>
        <v>0</v>
      </c>
      <c r="J6" s="16">
        <f>SUMIF('Budget Details &amp; Amendments'!$A$19:$A$136,4,'Budget Details &amp; Amendments'!$V$19:$V$136)</f>
        <v>0</v>
      </c>
    </row>
    <row r="7" spans="1:10" ht="15.75">
      <c r="A7" s="15" t="s">
        <v>192</v>
      </c>
      <c r="B7" s="9" t="str">
        <f>Narrative!C171</f>
        <v>Campus Engagement</v>
      </c>
      <c r="D7" s="16">
        <f>SUMIF('Budget Details &amp; Amendments'!$A$19:$A$136,5,'Budget Details &amp; Amendments'!$N$19:$N$136)</f>
        <v>0</v>
      </c>
      <c r="F7" s="16">
        <f>SUMIF('Budget Details &amp; Amendments'!$A$19:$A$136,5,'Budget Details &amp; Amendments'!$P$19:$P$136)</f>
        <v>0</v>
      </c>
      <c r="H7" s="16">
        <f>SUMIF('Budget Details &amp; Amendments'!$A$19:$A$136,5,'Budget Details &amp; Amendments'!$S$19:$S$136)</f>
        <v>0</v>
      </c>
      <c r="J7" s="16">
        <f>SUMIF('Budget Details &amp; Amendments'!$A$19:$A$136,5,'Budget Details &amp; Amendments'!$V$19:$V$136)</f>
        <v>0</v>
      </c>
    </row>
    <row r="8" spans="1:10" ht="15.75">
      <c r="A8" s="15" t="s">
        <v>193</v>
      </c>
      <c r="B8" s="9" t="str">
        <f>Narrative!C213</f>
        <v xml:space="preserve">Digital Dual Enrollment Guidebook </v>
      </c>
      <c r="D8" s="16">
        <f>SUMIF('Budget Details &amp; Amendments'!$A$19:$A$136,6,'Budget Details &amp; Amendments'!$N$19:$N$136)</f>
        <v>0</v>
      </c>
      <c r="F8" s="16">
        <f>SUMIF('Budget Details &amp; Amendments'!$A$19:$A$136,6,'Budget Details &amp; Amendments'!$P$19:$P$136)</f>
        <v>0</v>
      </c>
      <c r="H8" s="16">
        <f>SUMIF('Budget Details &amp; Amendments'!$A$19:$A$136,6,'Budget Details &amp; Amendments'!$S$19:$S$136)</f>
        <v>0</v>
      </c>
      <c r="J8" s="16">
        <f>SUMIF('Budget Details &amp; Amendments'!$A$19:$A$136,6,'Budget Details &amp; Amendments'!$V$19:$V$136)</f>
        <v>0</v>
      </c>
    </row>
    <row r="9" spans="1:10" ht="15.75">
      <c r="A9" s="15" t="s">
        <v>194</v>
      </c>
      <c r="B9" s="9" t="str">
        <f>Narrative!C255</f>
        <v>Level All</v>
      </c>
      <c r="D9" s="16">
        <f>SUMIF('Budget Details &amp; Amendments'!$A$19:$A$136,7,'Budget Details &amp; Amendments'!$N$19:$N$136)</f>
        <v>0</v>
      </c>
      <c r="F9" s="16">
        <f>SUMIF('Budget Details &amp; Amendments'!$A$19:$A$136,7,'Budget Details &amp; Amendments'!$P$19:$P$136)</f>
        <v>0</v>
      </c>
      <c r="H9" s="16">
        <f>SUMIF('Budget Details &amp; Amendments'!$A$19:$A$136,7,'Budget Details &amp; Amendments'!$S$19:$S$136)</f>
        <v>0</v>
      </c>
      <c r="J9" s="16">
        <f>SUMIF('Budget Details &amp; Amendments'!$A$19:$A$136,7,'Budget Details &amp; Amendments'!$V$19:$V$136)</f>
        <v>0</v>
      </c>
    </row>
    <row r="10" spans="1:10" ht="15.75">
      <c r="A10" s="15" t="s">
        <v>195</v>
      </c>
      <c r="B10" s="9" t="str">
        <f>Narrative!C297</f>
        <v>Montanas Future at Work</v>
      </c>
      <c r="D10" s="16">
        <f>SUMIF('Budget Details &amp; Amendments'!$A$19:$A$136,8,'Budget Details &amp; Amendments'!$N$19:$N$136)</f>
        <v>732.87</v>
      </c>
      <c r="F10" s="16">
        <f>SUMIF('Budget Details &amp; Amendments'!$A$19:$A$136,8,'Budget Details &amp; Amendments'!$P$19:$P$136)</f>
        <v>732.87</v>
      </c>
      <c r="H10" s="16">
        <f>SUMIF('Budget Details &amp; Amendments'!$A$19:$A$136,8,'Budget Details &amp; Amendments'!$S$19:$S$136)</f>
        <v>732.87</v>
      </c>
      <c r="J10" s="16">
        <f>SUMIF('Budget Details &amp; Amendments'!$A$19:$A$136,8,'Budget Details &amp; Amendments'!$V$19:$V$136)</f>
        <v>732.87</v>
      </c>
    </row>
    <row r="11" spans="1:10" ht="15.75">
      <c r="A11" s="15" t="s">
        <v>196</v>
      </c>
      <c r="B11" s="9" t="str">
        <f>Narrative!C339</f>
        <v>NACEP and AtD National Conference</v>
      </c>
      <c r="D11" s="16">
        <f>SUMIF('Budget Details &amp; Amendments'!$A$19:$A$136,9,'Budget Details &amp; Amendments'!$N$19:$N$136)</f>
        <v>580</v>
      </c>
      <c r="F11" s="16">
        <f>SUMIF('Budget Details &amp; Amendments'!$A$19:$A$136,9,'Budget Details &amp; Amendments'!$P$19:$P$136)</f>
        <v>580</v>
      </c>
      <c r="H11" s="16">
        <f>SUMIF('Budget Details &amp; Amendments'!$A$19:$A$136,9,'Budget Details &amp; Amendments'!$S$19:$S$136)</f>
        <v>580</v>
      </c>
      <c r="J11" s="16">
        <f>SUMIF('Budget Details &amp; Amendments'!$A$19:$A$136,9,'Budget Details &amp; Amendments'!$V$19:$V$136)</f>
        <v>580</v>
      </c>
    </row>
    <row r="12" spans="1:10" ht="15.75">
      <c r="A12" s="15" t="s">
        <v>197</v>
      </c>
      <c r="B12" s="9" t="str">
        <f>Narrative!C381</f>
        <v>Program Coordinator Salary Justification</v>
      </c>
      <c r="D12" s="16">
        <f>SUMIF('Budget Details &amp; Amendments'!$A$19:$A$136,10,'Budget Details &amp; Amendments'!$N$19:$N$136)</f>
        <v>45713</v>
      </c>
      <c r="F12" s="16">
        <f>SUMIF('Budget Details &amp; Amendments'!$A$19:$A$136,10,'Budget Details &amp; Amendments'!$P$19:$P$136)</f>
        <v>45713</v>
      </c>
      <c r="H12" s="16">
        <f>SUMIF('Budget Details &amp; Amendments'!$A$19:$A$136,10,'Budget Details &amp; Amendments'!$S$19:$S$136)</f>
        <v>45713</v>
      </c>
      <c r="J12" s="16">
        <f>SUMIF('Budget Details &amp; Amendments'!$A$19:$A$136,10,'Budget Details &amp; Amendments'!$V$19:$V$136)</f>
        <v>45713</v>
      </c>
    </row>
  </sheetData>
  <sheetProtection algorithmName="SHA-512" hashValue="uTev9wS9uFVDtI8Aap/F2JyL6liJFRtBrKt9bVnoZL8Jxxc0YmYOPQDhyawXKQNEzdSHGVeNMc3Wlku9TCrEPQ==" saltValue="OwIHHHDpKLfAQlJiwlP+NQ==" spinCount="100000" sheet="1" objects="1" scenarios="1" formatColumns="0"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6BC2-61DD-4FD7-8934-CB86DAD69248}">
  <dimension ref="A4:X65"/>
  <sheetViews>
    <sheetView topLeftCell="A41" zoomScaleNormal="100" workbookViewId="0">
      <selection activeCell="E64" sqref="E64:I64"/>
    </sheetView>
  </sheetViews>
  <sheetFormatPr defaultColWidth="9.140625" defaultRowHeight="15"/>
  <cols>
    <col min="1" max="3" width="9.140625" style="4"/>
    <col min="4" max="4" width="8.140625" style="4" customWidth="1"/>
    <col min="5" max="9" width="9.140625" style="4"/>
    <col min="10" max="10" width="1.7109375" style="4" customWidth="1"/>
    <col min="11" max="16384" width="9.140625" style="4"/>
  </cols>
  <sheetData>
    <row r="4" spans="1:24" ht="15" customHeight="1">
      <c r="K4" s="36"/>
      <c r="L4" s="36"/>
      <c r="M4" s="36"/>
      <c r="N4" s="36"/>
      <c r="O4" s="36"/>
      <c r="P4" s="36"/>
      <c r="Q4" s="36"/>
      <c r="R4" s="36"/>
      <c r="S4" s="36"/>
      <c r="T4" s="36"/>
      <c r="U4" s="36"/>
      <c r="V4" s="36"/>
      <c r="W4" s="36"/>
      <c r="X4" s="36"/>
    </row>
    <row r="5" spans="1:24" ht="15" customHeight="1">
      <c r="K5" s="36"/>
      <c r="L5" s="36"/>
      <c r="M5" s="36"/>
      <c r="N5" s="36"/>
      <c r="O5" s="36"/>
      <c r="P5" s="36"/>
      <c r="Q5" s="36"/>
      <c r="R5" s="36"/>
      <c r="S5" s="36"/>
      <c r="T5" s="36"/>
      <c r="U5" s="36"/>
      <c r="V5" s="36"/>
      <c r="W5" s="36"/>
      <c r="X5" s="36"/>
    </row>
    <row r="6" spans="1:24" ht="15" customHeight="1">
      <c r="K6" s="36"/>
      <c r="L6" s="36"/>
      <c r="M6" s="36"/>
      <c r="N6" s="36"/>
      <c r="O6" s="36"/>
      <c r="P6" s="36"/>
      <c r="Q6" s="36"/>
      <c r="R6" s="36"/>
      <c r="S6" s="36"/>
      <c r="T6" s="36"/>
      <c r="U6" s="36"/>
      <c r="V6" s="36"/>
      <c r="W6" s="36"/>
      <c r="X6" s="36"/>
    </row>
    <row r="7" spans="1:24" ht="15" customHeight="1">
      <c r="K7" s="36"/>
      <c r="L7" s="36"/>
      <c r="M7" s="36"/>
      <c r="N7" s="36"/>
      <c r="O7" s="36"/>
      <c r="P7" s="36"/>
      <c r="Q7" s="36"/>
      <c r="R7" s="36"/>
      <c r="S7" s="36"/>
      <c r="T7" s="36"/>
      <c r="U7" s="36"/>
      <c r="V7" s="36"/>
      <c r="W7" s="36"/>
      <c r="X7" s="36"/>
    </row>
    <row r="8" spans="1:24" ht="15" customHeight="1">
      <c r="K8" s="36"/>
      <c r="L8" s="36"/>
      <c r="M8" s="36"/>
      <c r="N8" s="36"/>
      <c r="O8" s="36"/>
      <c r="P8" s="36"/>
      <c r="Q8" s="36"/>
      <c r="R8" s="36"/>
      <c r="S8" s="36"/>
      <c r="T8" s="36"/>
      <c r="U8" s="36"/>
      <c r="V8" s="36"/>
      <c r="W8" s="36"/>
      <c r="X8" s="36"/>
    </row>
    <row r="9" spans="1:24" ht="15" customHeight="1">
      <c r="K9" s="36"/>
      <c r="L9" s="36"/>
      <c r="M9" s="36"/>
      <c r="N9" s="36"/>
      <c r="O9" s="36"/>
      <c r="P9" s="36"/>
      <c r="Q9" s="36"/>
      <c r="R9" s="36"/>
      <c r="S9" s="36"/>
      <c r="T9" s="36"/>
      <c r="U9" s="36"/>
      <c r="V9" s="36"/>
      <c r="W9" s="36"/>
      <c r="X9" s="36"/>
    </row>
    <row r="10" spans="1:24" ht="15" customHeight="1">
      <c r="A10" s="294" t="s">
        <v>198</v>
      </c>
      <c r="B10" s="294"/>
      <c r="C10" s="294"/>
      <c r="D10" s="294"/>
      <c r="E10" s="294"/>
      <c r="F10" s="294"/>
      <c r="G10" s="294"/>
      <c r="H10" s="294"/>
      <c r="I10" s="294"/>
      <c r="J10" s="38"/>
      <c r="K10" s="36"/>
      <c r="L10" s="36"/>
      <c r="M10" s="36"/>
      <c r="N10" s="36"/>
      <c r="O10" s="36"/>
      <c r="P10" s="36"/>
      <c r="Q10" s="36"/>
      <c r="R10" s="36"/>
      <c r="S10" s="36"/>
      <c r="T10" s="36"/>
      <c r="U10" s="36"/>
      <c r="V10" s="36"/>
      <c r="W10" s="36"/>
      <c r="X10" s="36"/>
    </row>
    <row r="11" spans="1:24" ht="15" customHeight="1">
      <c r="A11" s="37"/>
      <c r="B11" s="37"/>
      <c r="C11" s="37"/>
      <c r="D11" s="37"/>
      <c r="E11" s="37"/>
      <c r="F11" s="37"/>
      <c r="G11" s="37"/>
      <c r="H11" s="37"/>
      <c r="K11" s="36"/>
      <c r="L11" s="36"/>
      <c r="M11" s="36"/>
      <c r="N11" s="36"/>
      <c r="O11" s="36"/>
      <c r="P11" s="36"/>
      <c r="Q11" s="36"/>
      <c r="R11" s="36"/>
      <c r="S11" s="36"/>
      <c r="T11" s="36"/>
      <c r="U11" s="36"/>
      <c r="V11" s="36"/>
      <c r="W11" s="36"/>
      <c r="X11" s="36"/>
    </row>
    <row r="12" spans="1:24" ht="15" customHeight="1">
      <c r="A12" s="293" t="s">
        <v>199</v>
      </c>
      <c r="B12" s="293"/>
      <c r="C12" s="293"/>
      <c r="D12" s="293"/>
      <c r="E12" s="293"/>
      <c r="F12" s="293"/>
      <c r="G12" s="293"/>
      <c r="H12" s="293"/>
      <c r="I12" s="293"/>
      <c r="J12" s="36"/>
      <c r="K12" s="36"/>
      <c r="L12" s="36"/>
      <c r="M12" s="36"/>
      <c r="N12" s="36"/>
      <c r="O12" s="36"/>
      <c r="P12" s="36"/>
      <c r="Q12" s="36"/>
      <c r="R12" s="36"/>
      <c r="S12" s="36"/>
      <c r="T12" s="36"/>
      <c r="U12" s="36"/>
      <c r="V12" s="36"/>
      <c r="W12" s="36"/>
      <c r="X12" s="36"/>
    </row>
    <row r="13" spans="1:24" ht="15" customHeight="1">
      <c r="A13" s="293"/>
      <c r="B13" s="293"/>
      <c r="C13" s="293"/>
      <c r="D13" s="293"/>
      <c r="E13" s="293"/>
      <c r="F13" s="293"/>
      <c r="G13" s="293"/>
      <c r="H13" s="293"/>
      <c r="I13" s="293"/>
      <c r="J13" s="36"/>
      <c r="K13" s="36"/>
      <c r="L13" s="36"/>
      <c r="M13" s="36"/>
      <c r="N13" s="36"/>
      <c r="O13" s="36"/>
      <c r="P13" s="36"/>
      <c r="Q13" s="36"/>
      <c r="R13" s="36"/>
      <c r="S13" s="36"/>
      <c r="T13" s="36"/>
      <c r="U13" s="36"/>
      <c r="V13" s="36"/>
      <c r="W13" s="36"/>
      <c r="X13" s="36"/>
    </row>
    <row r="14" spans="1:24" ht="15" customHeight="1">
      <c r="A14" s="293"/>
      <c r="B14" s="293"/>
      <c r="C14" s="293"/>
      <c r="D14" s="293"/>
      <c r="E14" s="293"/>
      <c r="F14" s="293"/>
      <c r="G14" s="293"/>
      <c r="H14" s="293"/>
      <c r="I14" s="293"/>
      <c r="J14" s="36"/>
      <c r="K14" s="36"/>
      <c r="L14" s="36"/>
      <c r="M14" s="36"/>
      <c r="N14" s="36"/>
      <c r="O14" s="36"/>
      <c r="P14" s="36"/>
      <c r="Q14" s="36"/>
      <c r="R14" s="36"/>
      <c r="S14" s="36"/>
      <c r="T14" s="36"/>
      <c r="U14" s="36"/>
      <c r="V14" s="36"/>
      <c r="W14" s="36"/>
      <c r="X14" s="36"/>
    </row>
    <row r="15" spans="1:24" ht="15" customHeight="1">
      <c r="A15" s="293"/>
      <c r="B15" s="293"/>
      <c r="C15" s="293"/>
      <c r="D15" s="293"/>
      <c r="E15" s="293"/>
      <c r="F15" s="293"/>
      <c r="G15" s="293"/>
      <c r="H15" s="293"/>
      <c r="I15" s="293"/>
      <c r="J15" s="36"/>
      <c r="K15" s="36"/>
      <c r="L15" s="36"/>
      <c r="M15" s="36"/>
      <c r="N15" s="36"/>
      <c r="O15" s="36"/>
      <c r="P15" s="36"/>
      <c r="Q15" s="36"/>
      <c r="R15" s="36"/>
      <c r="S15" s="36"/>
      <c r="T15" s="36"/>
      <c r="U15" s="36"/>
      <c r="V15" s="36"/>
      <c r="W15" s="36"/>
      <c r="X15" s="36"/>
    </row>
    <row r="16" spans="1:24" ht="15" customHeight="1">
      <c r="A16" s="293"/>
      <c r="B16" s="293"/>
      <c r="C16" s="293"/>
      <c r="D16" s="293"/>
      <c r="E16" s="293"/>
      <c r="F16" s="293"/>
      <c r="G16" s="293"/>
      <c r="H16" s="293"/>
      <c r="I16" s="293"/>
      <c r="J16" s="36"/>
      <c r="K16" s="36"/>
      <c r="L16" s="36"/>
      <c r="M16" s="36"/>
      <c r="N16" s="36"/>
      <c r="O16" s="36"/>
      <c r="P16" s="36"/>
      <c r="Q16" s="36"/>
      <c r="R16" s="36"/>
      <c r="S16" s="36"/>
      <c r="T16" s="36"/>
      <c r="U16" s="36"/>
      <c r="V16" s="36"/>
      <c r="W16" s="36"/>
      <c r="X16" s="36"/>
    </row>
    <row r="17" spans="1:24" ht="15" customHeight="1">
      <c r="A17" s="293"/>
      <c r="B17" s="293"/>
      <c r="C17" s="293"/>
      <c r="D17" s="293"/>
      <c r="E17" s="293"/>
      <c r="F17" s="293"/>
      <c r="G17" s="293"/>
      <c r="H17" s="293"/>
      <c r="I17" s="293"/>
      <c r="J17" s="36"/>
      <c r="K17" s="36"/>
      <c r="L17" s="36"/>
      <c r="M17" s="36"/>
      <c r="N17" s="36"/>
      <c r="O17" s="36"/>
      <c r="P17" s="36"/>
      <c r="Q17" s="36"/>
      <c r="R17" s="36"/>
      <c r="S17" s="36"/>
      <c r="T17" s="36"/>
      <c r="U17" s="36"/>
      <c r="V17" s="36"/>
      <c r="W17" s="36"/>
      <c r="X17" s="36"/>
    </row>
    <row r="18" spans="1:24" ht="15" customHeight="1">
      <c r="A18" s="293"/>
      <c r="B18" s="293"/>
      <c r="C18" s="293"/>
      <c r="D18" s="293"/>
      <c r="E18" s="293"/>
      <c r="F18" s="293"/>
      <c r="G18" s="293"/>
      <c r="H18" s="293"/>
      <c r="I18" s="293"/>
      <c r="J18" s="36"/>
      <c r="K18" s="36"/>
      <c r="L18" s="36"/>
      <c r="M18" s="36"/>
      <c r="N18" s="36"/>
      <c r="O18" s="36"/>
      <c r="P18" s="36"/>
      <c r="Q18" s="36"/>
      <c r="R18" s="36"/>
      <c r="S18" s="36"/>
      <c r="T18" s="36"/>
      <c r="U18" s="36"/>
      <c r="V18" s="36"/>
      <c r="W18" s="36"/>
      <c r="X18" s="36"/>
    </row>
    <row r="19" spans="1:24" ht="15" customHeight="1">
      <c r="A19" s="293"/>
      <c r="B19" s="293"/>
      <c r="C19" s="293"/>
      <c r="D19" s="293"/>
      <c r="E19" s="293"/>
      <c r="F19" s="293"/>
      <c r="G19" s="293"/>
      <c r="H19" s="293"/>
      <c r="I19" s="293"/>
      <c r="J19" s="36"/>
      <c r="K19" s="36"/>
      <c r="L19" s="36"/>
      <c r="M19" s="36"/>
      <c r="N19" s="36"/>
      <c r="O19" s="36"/>
      <c r="P19" s="36"/>
      <c r="Q19" s="36"/>
      <c r="R19" s="36"/>
      <c r="S19" s="36"/>
      <c r="T19" s="36"/>
      <c r="U19" s="36"/>
      <c r="V19" s="36"/>
      <c r="W19" s="36"/>
      <c r="X19" s="36"/>
    </row>
    <row r="20" spans="1:24" ht="15" customHeight="1">
      <c r="A20" s="293"/>
      <c r="B20" s="293"/>
      <c r="C20" s="293"/>
      <c r="D20" s="293"/>
      <c r="E20" s="293"/>
      <c r="F20" s="293"/>
      <c r="G20" s="293"/>
      <c r="H20" s="293"/>
      <c r="I20" s="293"/>
      <c r="J20" s="36"/>
      <c r="K20" s="36"/>
      <c r="L20" s="36"/>
      <c r="M20" s="36"/>
      <c r="N20" s="36"/>
      <c r="O20" s="36"/>
      <c r="P20" s="36"/>
      <c r="Q20" s="36"/>
      <c r="R20" s="36"/>
      <c r="S20" s="36"/>
      <c r="T20" s="36"/>
      <c r="U20" s="36"/>
      <c r="V20" s="36"/>
      <c r="W20" s="36"/>
      <c r="X20" s="36"/>
    </row>
    <row r="21" spans="1:24" ht="15" customHeight="1">
      <c r="A21" s="293"/>
      <c r="B21" s="293"/>
      <c r="C21" s="293"/>
      <c r="D21" s="293"/>
      <c r="E21" s="293"/>
      <c r="F21" s="293"/>
      <c r="G21" s="293"/>
      <c r="H21" s="293"/>
      <c r="I21" s="293"/>
      <c r="J21" s="36"/>
      <c r="K21" s="36"/>
      <c r="L21" s="36"/>
      <c r="M21" s="36"/>
      <c r="N21" s="36"/>
      <c r="O21" s="36"/>
      <c r="P21" s="36"/>
      <c r="Q21" s="36"/>
      <c r="R21" s="36"/>
      <c r="S21" s="36"/>
      <c r="T21" s="36"/>
      <c r="U21" s="36"/>
      <c r="V21" s="36"/>
      <c r="W21" s="36"/>
      <c r="X21" s="36"/>
    </row>
    <row r="22" spans="1:24" ht="15" customHeight="1">
      <c r="A22" s="293"/>
      <c r="B22" s="293"/>
      <c r="C22" s="293"/>
      <c r="D22" s="293"/>
      <c r="E22" s="293"/>
      <c r="F22" s="293"/>
      <c r="G22" s="293"/>
      <c r="H22" s="293"/>
      <c r="I22" s="293"/>
      <c r="J22" s="36"/>
      <c r="K22" s="36"/>
      <c r="L22" s="36"/>
      <c r="M22" s="36"/>
      <c r="N22" s="36"/>
      <c r="O22" s="36"/>
      <c r="P22" s="36"/>
      <c r="Q22" s="36"/>
      <c r="R22" s="36"/>
      <c r="S22" s="36"/>
      <c r="T22" s="36"/>
      <c r="U22" s="36"/>
      <c r="V22" s="36"/>
      <c r="W22" s="36"/>
      <c r="X22" s="36"/>
    </row>
    <row r="23" spans="1:24" ht="15" customHeight="1">
      <c r="A23" s="293"/>
      <c r="B23" s="293"/>
      <c r="C23" s="293"/>
      <c r="D23" s="293"/>
      <c r="E23" s="293"/>
      <c r="F23" s="293"/>
      <c r="G23" s="293"/>
      <c r="H23" s="293"/>
      <c r="I23" s="293"/>
      <c r="J23" s="36"/>
      <c r="K23" s="36"/>
      <c r="L23" s="36"/>
      <c r="M23" s="36"/>
      <c r="N23" s="36"/>
      <c r="O23" s="36"/>
      <c r="P23" s="36"/>
      <c r="Q23" s="36"/>
      <c r="R23" s="36"/>
      <c r="S23" s="36"/>
      <c r="T23" s="36"/>
      <c r="U23" s="36"/>
      <c r="V23" s="36"/>
      <c r="W23" s="36"/>
      <c r="X23" s="36"/>
    </row>
    <row r="24" spans="1:24" ht="15" customHeight="1">
      <c r="A24" s="293"/>
      <c r="B24" s="293"/>
      <c r="C24" s="293"/>
      <c r="D24" s="293"/>
      <c r="E24" s="293"/>
      <c r="F24" s="293"/>
      <c r="G24" s="293"/>
      <c r="H24" s="293"/>
      <c r="I24" s="293"/>
      <c r="J24" s="36"/>
      <c r="K24" s="36"/>
      <c r="L24" s="36"/>
      <c r="M24" s="36"/>
      <c r="N24" s="36"/>
      <c r="O24" s="36"/>
      <c r="P24" s="36"/>
      <c r="Q24" s="36"/>
      <c r="R24" s="36"/>
      <c r="S24" s="36"/>
      <c r="T24" s="36"/>
      <c r="U24" s="36"/>
      <c r="V24" s="36"/>
      <c r="W24" s="36"/>
      <c r="X24" s="36"/>
    </row>
    <row r="25" spans="1:24" ht="15" customHeight="1">
      <c r="A25" s="293"/>
      <c r="B25" s="293"/>
      <c r="C25" s="293"/>
      <c r="D25" s="293"/>
      <c r="E25" s="293"/>
      <c r="F25" s="293"/>
      <c r="G25" s="293"/>
      <c r="H25" s="293"/>
      <c r="I25" s="293"/>
      <c r="J25" s="36"/>
      <c r="K25" s="36"/>
      <c r="L25" s="36"/>
      <c r="M25" s="36"/>
      <c r="N25" s="36"/>
      <c r="O25" s="36"/>
      <c r="P25" s="36"/>
      <c r="Q25" s="36"/>
      <c r="R25" s="36"/>
      <c r="S25" s="36"/>
      <c r="T25" s="36"/>
      <c r="U25" s="36"/>
      <c r="V25" s="36"/>
      <c r="W25" s="36"/>
      <c r="X25" s="36"/>
    </row>
    <row r="26" spans="1:24" ht="15" customHeight="1">
      <c r="A26" s="293"/>
      <c r="B26" s="293"/>
      <c r="C26" s="293"/>
      <c r="D26" s="293"/>
      <c r="E26" s="293"/>
      <c r="F26" s="293"/>
      <c r="G26" s="293"/>
      <c r="H26" s="293"/>
      <c r="I26" s="293"/>
      <c r="J26" s="36"/>
      <c r="K26" s="36"/>
      <c r="L26" s="36"/>
      <c r="M26" s="36"/>
      <c r="N26" s="36"/>
      <c r="O26" s="36"/>
      <c r="P26" s="36"/>
      <c r="Q26" s="36"/>
      <c r="R26" s="36"/>
      <c r="S26" s="36"/>
      <c r="T26" s="36"/>
      <c r="U26" s="36"/>
      <c r="V26" s="36"/>
      <c r="W26" s="36"/>
      <c r="X26" s="36"/>
    </row>
    <row r="27" spans="1:24" ht="15" customHeight="1">
      <c r="A27" s="293"/>
      <c r="B27" s="293"/>
      <c r="C27" s="293"/>
      <c r="D27" s="293"/>
      <c r="E27" s="293"/>
      <c r="F27" s="293"/>
      <c r="G27" s="293"/>
      <c r="H27" s="293"/>
      <c r="I27" s="293"/>
      <c r="J27" s="36"/>
      <c r="K27" s="36"/>
      <c r="L27" s="36"/>
      <c r="M27" s="36"/>
      <c r="N27" s="36"/>
      <c r="O27" s="36"/>
      <c r="P27" s="36"/>
      <c r="Q27" s="36"/>
      <c r="R27" s="36"/>
      <c r="S27" s="36"/>
      <c r="T27" s="36"/>
      <c r="U27" s="36"/>
      <c r="V27" s="36"/>
      <c r="W27" s="36"/>
      <c r="X27" s="36"/>
    </row>
    <row r="28" spans="1:24" ht="15" customHeight="1">
      <c r="A28" s="293"/>
      <c r="B28" s="293"/>
      <c r="C28" s="293"/>
      <c r="D28" s="293"/>
      <c r="E28" s="293"/>
      <c r="F28" s="293"/>
      <c r="G28" s="293"/>
      <c r="H28" s="293"/>
      <c r="I28" s="293"/>
      <c r="J28" s="36"/>
      <c r="K28" s="36"/>
      <c r="L28" s="36"/>
      <c r="M28" s="36"/>
      <c r="N28" s="36"/>
      <c r="O28" s="36"/>
      <c r="P28" s="36"/>
      <c r="Q28" s="36"/>
      <c r="R28" s="36"/>
      <c r="S28" s="36"/>
      <c r="T28" s="36"/>
      <c r="U28" s="36"/>
      <c r="V28" s="36"/>
      <c r="W28" s="36"/>
      <c r="X28" s="36"/>
    </row>
    <row r="29" spans="1:24" ht="15" customHeight="1">
      <c r="A29" s="293"/>
      <c r="B29" s="293"/>
      <c r="C29" s="293"/>
      <c r="D29" s="293"/>
      <c r="E29" s="293"/>
      <c r="F29" s="293"/>
      <c r="G29" s="293"/>
      <c r="H29" s="293"/>
      <c r="I29" s="293"/>
      <c r="J29" s="36"/>
      <c r="K29" s="36"/>
      <c r="L29" s="36"/>
      <c r="M29" s="36"/>
      <c r="N29" s="36"/>
      <c r="O29" s="36"/>
      <c r="P29" s="36"/>
      <c r="Q29" s="36"/>
      <c r="R29" s="36"/>
      <c r="S29" s="36"/>
      <c r="T29" s="36"/>
      <c r="U29" s="36"/>
      <c r="V29" s="36"/>
      <c r="W29" s="36"/>
      <c r="X29" s="36"/>
    </row>
    <row r="30" spans="1:24" ht="15" customHeight="1">
      <c r="A30" s="293"/>
      <c r="B30" s="293"/>
      <c r="C30" s="293"/>
      <c r="D30" s="293"/>
      <c r="E30" s="293"/>
      <c r="F30" s="293"/>
      <c r="G30" s="293"/>
      <c r="H30" s="293"/>
      <c r="I30" s="293"/>
      <c r="J30" s="36"/>
      <c r="K30" s="36"/>
      <c r="L30" s="36"/>
      <c r="M30" s="36"/>
      <c r="N30" s="36"/>
      <c r="O30" s="36"/>
      <c r="P30" s="36"/>
      <c r="Q30" s="36"/>
      <c r="R30" s="36"/>
      <c r="S30" s="36"/>
      <c r="T30" s="36"/>
      <c r="U30" s="36"/>
      <c r="V30" s="36"/>
      <c r="W30" s="36"/>
      <c r="X30" s="36"/>
    </row>
    <row r="31" spans="1:24" ht="15" customHeight="1">
      <c r="A31" s="293"/>
      <c r="B31" s="293"/>
      <c r="C31" s="293"/>
      <c r="D31" s="293"/>
      <c r="E31" s="293"/>
      <c r="F31" s="293"/>
      <c r="G31" s="293"/>
      <c r="H31" s="293"/>
      <c r="I31" s="293"/>
      <c r="J31" s="36"/>
      <c r="K31" s="36"/>
      <c r="L31" s="36"/>
      <c r="M31" s="36"/>
      <c r="N31" s="36"/>
      <c r="O31" s="36"/>
      <c r="P31" s="36"/>
      <c r="Q31" s="36"/>
      <c r="R31" s="36"/>
      <c r="S31" s="36"/>
      <c r="T31" s="36"/>
      <c r="U31" s="36"/>
      <c r="V31" s="36"/>
      <c r="W31" s="36"/>
      <c r="X31" s="36"/>
    </row>
    <row r="32" spans="1:24" ht="15" customHeight="1">
      <c r="A32" s="293"/>
      <c r="B32" s="293"/>
      <c r="C32" s="293"/>
      <c r="D32" s="293"/>
      <c r="E32" s="293"/>
      <c r="F32" s="293"/>
      <c r="G32" s="293"/>
      <c r="H32" s="293"/>
      <c r="I32" s="293"/>
      <c r="J32" s="36"/>
      <c r="K32" s="36"/>
      <c r="L32" s="36"/>
      <c r="M32" s="36"/>
      <c r="N32" s="36"/>
      <c r="O32" s="36"/>
      <c r="P32" s="36"/>
      <c r="Q32" s="36"/>
      <c r="R32" s="36"/>
      <c r="S32" s="36"/>
      <c r="T32" s="36"/>
      <c r="U32" s="36"/>
      <c r="V32" s="36"/>
      <c r="W32" s="36"/>
      <c r="X32" s="36"/>
    </row>
    <row r="33" spans="1:24" ht="15" customHeight="1">
      <c r="A33" s="293"/>
      <c r="B33" s="293"/>
      <c r="C33" s="293"/>
      <c r="D33" s="293"/>
      <c r="E33" s="293"/>
      <c r="F33" s="293"/>
      <c r="G33" s="293"/>
      <c r="H33" s="293"/>
      <c r="I33" s="293"/>
      <c r="J33" s="36"/>
      <c r="K33" s="36"/>
      <c r="L33" s="36"/>
      <c r="M33" s="36"/>
      <c r="N33" s="36"/>
      <c r="O33" s="36"/>
      <c r="P33" s="36"/>
      <c r="Q33" s="36"/>
      <c r="R33" s="36"/>
      <c r="S33" s="36"/>
      <c r="T33" s="36"/>
      <c r="U33" s="36"/>
      <c r="V33" s="36"/>
      <c r="W33" s="36"/>
      <c r="X33" s="36"/>
    </row>
    <row r="34" spans="1:24" ht="15" customHeight="1">
      <c r="A34" s="293"/>
      <c r="B34" s="293"/>
      <c r="C34" s="293"/>
      <c r="D34" s="293"/>
      <c r="E34" s="293"/>
      <c r="F34" s="293"/>
      <c r="G34" s="293"/>
      <c r="H34" s="293"/>
      <c r="I34" s="293"/>
      <c r="J34" s="36"/>
      <c r="K34" s="36"/>
      <c r="L34" s="36"/>
      <c r="M34" s="36"/>
      <c r="N34" s="36"/>
      <c r="O34" s="36"/>
      <c r="P34" s="36"/>
      <c r="Q34" s="36"/>
      <c r="R34" s="36"/>
      <c r="S34" s="36"/>
      <c r="T34" s="36"/>
      <c r="U34" s="36"/>
      <c r="V34" s="36"/>
      <c r="W34" s="36"/>
      <c r="X34" s="36"/>
    </row>
    <row r="35" spans="1:24" ht="15" customHeight="1">
      <c r="A35" s="293"/>
      <c r="B35" s="293"/>
      <c r="C35" s="293"/>
      <c r="D35" s="293"/>
      <c r="E35" s="293"/>
      <c r="F35" s="293"/>
      <c r="G35" s="293"/>
      <c r="H35" s="293"/>
      <c r="I35" s="293"/>
      <c r="J35" s="36"/>
      <c r="K35" s="36"/>
      <c r="L35" s="36"/>
      <c r="M35" s="36"/>
      <c r="N35" s="36"/>
      <c r="O35" s="36"/>
      <c r="P35" s="36"/>
      <c r="Q35" s="36"/>
      <c r="R35" s="36"/>
      <c r="S35" s="36"/>
      <c r="T35" s="36"/>
      <c r="U35" s="36"/>
      <c r="V35" s="36"/>
      <c r="W35" s="36"/>
      <c r="X35" s="36"/>
    </row>
    <row r="36" spans="1:24" ht="15" customHeight="1">
      <c r="A36" s="293"/>
      <c r="B36" s="293"/>
      <c r="C36" s="293"/>
      <c r="D36" s="293"/>
      <c r="E36" s="293"/>
      <c r="F36" s="293"/>
      <c r="G36" s="293"/>
      <c r="H36" s="293"/>
      <c r="I36" s="293"/>
      <c r="J36" s="36"/>
      <c r="K36" s="36"/>
      <c r="L36" s="36"/>
      <c r="M36" s="36"/>
      <c r="N36" s="36"/>
      <c r="O36" s="36"/>
      <c r="P36" s="36"/>
      <c r="Q36" s="36"/>
      <c r="R36" s="36"/>
      <c r="S36" s="36"/>
      <c r="T36" s="36"/>
      <c r="U36" s="36"/>
      <c r="V36" s="36"/>
      <c r="W36" s="36"/>
      <c r="X36" s="36"/>
    </row>
    <row r="37" spans="1:24" ht="15" customHeight="1">
      <c r="A37" s="293"/>
      <c r="B37" s="293"/>
      <c r="C37" s="293"/>
      <c r="D37" s="293"/>
      <c r="E37" s="293"/>
      <c r="F37" s="293"/>
      <c r="G37" s="293"/>
      <c r="H37" s="293"/>
      <c r="I37" s="293"/>
      <c r="J37" s="36"/>
      <c r="K37" s="36"/>
      <c r="L37" s="36"/>
      <c r="M37" s="36"/>
      <c r="N37" s="36"/>
      <c r="O37" s="36"/>
      <c r="P37" s="36"/>
      <c r="Q37" s="36"/>
      <c r="R37" s="36"/>
      <c r="S37" s="36"/>
      <c r="T37" s="36"/>
      <c r="U37" s="36"/>
      <c r="V37" s="36"/>
      <c r="W37" s="36"/>
      <c r="X37" s="36"/>
    </row>
    <row r="38" spans="1:24" ht="15" customHeight="1">
      <c r="A38" s="293"/>
      <c r="B38" s="293"/>
      <c r="C38" s="293"/>
      <c r="D38" s="293"/>
      <c r="E38" s="293"/>
      <c r="F38" s="293"/>
      <c r="G38" s="293"/>
      <c r="H38" s="293"/>
      <c r="I38" s="293"/>
      <c r="J38" s="36"/>
      <c r="K38" s="36"/>
      <c r="L38" s="36"/>
      <c r="M38" s="36"/>
      <c r="N38" s="36"/>
      <c r="O38" s="36"/>
      <c r="P38" s="36"/>
      <c r="Q38" s="36"/>
      <c r="R38" s="36"/>
      <c r="S38" s="36"/>
      <c r="T38" s="36"/>
      <c r="U38" s="36"/>
      <c r="V38" s="36"/>
      <c r="W38" s="36"/>
      <c r="X38" s="36"/>
    </row>
    <row r="39" spans="1:24" ht="15" customHeight="1">
      <c r="A39" s="293"/>
      <c r="B39" s="293"/>
      <c r="C39" s="293"/>
      <c r="D39" s="293"/>
      <c r="E39" s="293"/>
      <c r="F39" s="293"/>
      <c r="G39" s="293"/>
      <c r="H39" s="293"/>
      <c r="I39" s="293"/>
      <c r="J39" s="36"/>
      <c r="K39" s="36"/>
      <c r="L39" s="36"/>
      <c r="M39" s="36"/>
      <c r="N39" s="36"/>
      <c r="O39" s="36"/>
      <c r="P39" s="36"/>
      <c r="Q39" s="36"/>
      <c r="R39" s="36"/>
      <c r="S39" s="36"/>
      <c r="T39" s="36"/>
      <c r="U39" s="36"/>
      <c r="V39" s="36"/>
      <c r="W39" s="36"/>
      <c r="X39" s="36"/>
    </row>
    <row r="40" spans="1:24" ht="15" customHeight="1">
      <c r="A40" s="293"/>
      <c r="B40" s="293"/>
      <c r="C40" s="293"/>
      <c r="D40" s="293"/>
      <c r="E40" s="293"/>
      <c r="F40" s="293"/>
      <c r="G40" s="293"/>
      <c r="H40" s="293"/>
      <c r="I40" s="293"/>
      <c r="J40" s="36"/>
      <c r="K40" s="36"/>
      <c r="L40" s="36"/>
      <c r="M40" s="36"/>
      <c r="N40" s="36"/>
      <c r="O40" s="36"/>
      <c r="P40" s="36"/>
      <c r="Q40" s="36"/>
      <c r="R40" s="36"/>
      <c r="S40" s="36"/>
      <c r="T40" s="36"/>
      <c r="U40" s="36"/>
      <c r="V40" s="36"/>
      <c r="W40" s="36"/>
      <c r="X40" s="36"/>
    </row>
    <row r="41" spans="1:24" ht="15" customHeight="1">
      <c r="A41" s="293"/>
      <c r="B41" s="293"/>
      <c r="C41" s="293"/>
      <c r="D41" s="293"/>
      <c r="E41" s="293"/>
      <c r="F41" s="293"/>
      <c r="G41" s="293"/>
      <c r="H41" s="293"/>
      <c r="I41" s="293"/>
      <c r="J41" s="36"/>
      <c r="K41" s="36"/>
      <c r="L41" s="36"/>
      <c r="M41" s="36"/>
      <c r="N41" s="36"/>
      <c r="O41" s="36"/>
      <c r="P41" s="36"/>
      <c r="Q41" s="36"/>
      <c r="R41" s="36"/>
      <c r="S41" s="36"/>
      <c r="T41" s="36"/>
      <c r="U41" s="36"/>
      <c r="V41" s="36"/>
      <c r="W41" s="36"/>
      <c r="X41" s="36"/>
    </row>
    <row r="42" spans="1:24" ht="15" customHeight="1">
      <c r="A42" s="293"/>
      <c r="B42" s="293"/>
      <c r="C42" s="293"/>
      <c r="D42" s="293"/>
      <c r="E42" s="293"/>
      <c r="F42" s="293"/>
      <c r="G42" s="293"/>
      <c r="H42" s="293"/>
      <c r="I42" s="293"/>
      <c r="J42" s="36"/>
      <c r="K42" s="36"/>
      <c r="L42" s="36"/>
      <c r="M42" s="36"/>
      <c r="N42" s="36"/>
      <c r="O42" s="36"/>
      <c r="P42" s="36"/>
      <c r="Q42" s="36"/>
      <c r="R42" s="36"/>
      <c r="S42" s="36"/>
      <c r="T42" s="36"/>
      <c r="U42" s="36"/>
      <c r="V42" s="36"/>
      <c r="W42" s="36"/>
      <c r="X42" s="36"/>
    </row>
    <row r="43" spans="1:24" ht="15" customHeight="1">
      <c r="A43" s="293"/>
      <c r="B43" s="293"/>
      <c r="C43" s="293"/>
      <c r="D43" s="293"/>
      <c r="E43" s="293"/>
      <c r="F43" s="293"/>
      <c r="G43" s="293"/>
      <c r="H43" s="293"/>
      <c r="I43" s="293"/>
      <c r="J43" s="36"/>
      <c r="K43" s="36"/>
      <c r="L43" s="36"/>
      <c r="M43" s="36"/>
      <c r="N43" s="36"/>
      <c r="O43" s="36"/>
      <c r="P43" s="36"/>
      <c r="Q43" s="36"/>
      <c r="R43" s="36"/>
      <c r="S43" s="36"/>
      <c r="T43" s="36"/>
      <c r="U43" s="36"/>
      <c r="V43" s="36"/>
      <c r="W43" s="36"/>
      <c r="X43" s="36"/>
    </row>
    <row r="44" spans="1:24" ht="15" customHeight="1">
      <c r="A44" s="293"/>
      <c r="B44" s="293"/>
      <c r="C44" s="293"/>
      <c r="D44" s="293"/>
      <c r="E44" s="293"/>
      <c r="F44" s="293"/>
      <c r="G44" s="293"/>
      <c r="H44" s="293"/>
      <c r="I44" s="293"/>
      <c r="J44" s="36"/>
      <c r="K44" s="36"/>
      <c r="L44" s="36"/>
      <c r="M44" s="36"/>
      <c r="N44" s="36"/>
      <c r="O44" s="36"/>
      <c r="P44" s="36"/>
      <c r="Q44" s="36"/>
      <c r="R44" s="36"/>
      <c r="S44" s="36"/>
      <c r="T44" s="36"/>
      <c r="U44" s="36"/>
      <c r="V44" s="36"/>
      <c r="W44" s="36"/>
      <c r="X44" s="36"/>
    </row>
    <row r="45" spans="1:24" ht="15" customHeight="1">
      <c r="A45" s="293"/>
      <c r="B45" s="293"/>
      <c r="C45" s="293"/>
      <c r="D45" s="293"/>
      <c r="E45" s="293"/>
      <c r="F45" s="293"/>
      <c r="G45" s="293"/>
      <c r="H45" s="293"/>
      <c r="I45" s="293"/>
      <c r="J45" s="36"/>
      <c r="K45" s="36"/>
      <c r="L45" s="36"/>
      <c r="M45" s="36"/>
      <c r="N45" s="36"/>
      <c r="O45" s="36"/>
      <c r="P45" s="36"/>
      <c r="Q45" s="36"/>
      <c r="R45" s="36"/>
      <c r="S45" s="36"/>
      <c r="T45" s="36"/>
      <c r="U45" s="36"/>
      <c r="V45" s="36"/>
      <c r="W45" s="36"/>
      <c r="X45" s="36"/>
    </row>
    <row r="46" spans="1:24" ht="15" customHeight="1">
      <c r="A46" s="293"/>
      <c r="B46" s="293"/>
      <c r="C46" s="293"/>
      <c r="D46" s="293"/>
      <c r="E46" s="293"/>
      <c r="F46" s="293"/>
      <c r="G46" s="293"/>
      <c r="H46" s="293"/>
      <c r="I46" s="293"/>
      <c r="J46" s="36"/>
      <c r="K46" s="36"/>
      <c r="L46" s="36"/>
      <c r="M46" s="36"/>
      <c r="N46" s="36"/>
      <c r="O46" s="36"/>
      <c r="P46" s="36"/>
      <c r="Q46" s="36"/>
      <c r="R46" s="36"/>
      <c r="S46" s="36"/>
      <c r="T46" s="36"/>
      <c r="U46" s="36"/>
      <c r="V46" s="36"/>
      <c r="W46" s="36"/>
      <c r="X46" s="36"/>
    </row>
    <row r="47" spans="1:24">
      <c r="A47" s="293"/>
      <c r="B47" s="293"/>
      <c r="C47" s="293"/>
      <c r="D47" s="293"/>
      <c r="E47" s="293"/>
      <c r="F47" s="293"/>
      <c r="G47" s="293"/>
      <c r="H47" s="293"/>
      <c r="I47" s="293"/>
      <c r="J47" s="36"/>
      <c r="K47" s="36"/>
    </row>
    <row r="48" spans="1:24">
      <c r="A48" s="293"/>
      <c r="B48" s="293"/>
      <c r="C48" s="293"/>
      <c r="D48" s="293"/>
      <c r="E48" s="293"/>
      <c r="F48" s="293"/>
      <c r="G48" s="293"/>
      <c r="H48" s="293"/>
      <c r="I48" s="293"/>
      <c r="J48" s="36"/>
      <c r="K48" s="36"/>
    </row>
    <row r="49" spans="1:11">
      <c r="A49" s="293"/>
      <c r="B49" s="293"/>
      <c r="C49" s="293"/>
      <c r="D49" s="293"/>
      <c r="E49" s="293"/>
      <c r="F49" s="293"/>
      <c r="G49" s="293"/>
      <c r="H49" s="293"/>
      <c r="I49" s="293"/>
      <c r="J49" s="36"/>
      <c r="K49" s="36"/>
    </row>
    <row r="50" spans="1:11">
      <c r="A50" s="293"/>
      <c r="B50" s="293"/>
      <c r="C50" s="293"/>
      <c r="D50" s="293"/>
      <c r="E50" s="293"/>
      <c r="F50" s="293"/>
      <c r="G50" s="293"/>
      <c r="H50" s="293"/>
      <c r="I50" s="293"/>
      <c r="J50" s="36"/>
      <c r="K50" s="36"/>
    </row>
    <row r="51" spans="1:11">
      <c r="A51" s="293"/>
      <c r="B51" s="293"/>
      <c r="C51" s="293"/>
      <c r="D51" s="293"/>
      <c r="E51" s="293"/>
      <c r="F51" s="293"/>
      <c r="G51" s="293"/>
      <c r="H51" s="293"/>
      <c r="I51" s="293"/>
      <c r="J51" s="36"/>
      <c r="K51" s="36"/>
    </row>
    <row r="52" spans="1:11">
      <c r="A52" s="293"/>
      <c r="B52" s="293"/>
      <c r="C52" s="293"/>
      <c r="D52" s="293"/>
      <c r="E52" s="293"/>
      <c r="F52" s="293"/>
      <c r="G52" s="293"/>
      <c r="H52" s="293"/>
      <c r="I52" s="293"/>
      <c r="J52" s="36"/>
      <c r="K52" s="36"/>
    </row>
    <row r="53" spans="1:11">
      <c r="A53" s="293"/>
      <c r="B53" s="293"/>
      <c r="C53" s="293"/>
      <c r="D53" s="293"/>
      <c r="E53" s="293"/>
      <c r="F53" s="293"/>
      <c r="G53" s="293"/>
      <c r="H53" s="293"/>
      <c r="I53" s="293"/>
      <c r="J53" s="36"/>
    </row>
    <row r="54" spans="1:11">
      <c r="A54" s="293"/>
      <c r="B54" s="293"/>
      <c r="C54" s="293"/>
      <c r="D54" s="293"/>
      <c r="E54" s="293"/>
      <c r="F54" s="293"/>
      <c r="G54" s="293"/>
      <c r="H54" s="293"/>
      <c r="I54" s="293"/>
      <c r="J54" s="36"/>
    </row>
    <row r="55" spans="1:11">
      <c r="A55" s="293"/>
      <c r="B55" s="293"/>
      <c r="C55" s="293"/>
      <c r="D55" s="293"/>
      <c r="E55" s="293"/>
      <c r="F55" s="293"/>
      <c r="G55" s="293"/>
      <c r="H55" s="293"/>
      <c r="I55" s="293"/>
      <c r="J55" s="36"/>
    </row>
    <row r="57" spans="1:11">
      <c r="A57" s="295" t="s">
        <v>200</v>
      </c>
      <c r="B57" s="295"/>
      <c r="C57" s="295"/>
      <c r="D57" s="295"/>
      <c r="E57" s="295"/>
      <c r="F57" s="295"/>
      <c r="G57" s="295"/>
      <c r="H57" s="295"/>
      <c r="I57" s="295"/>
    </row>
    <row r="58" spans="1:11">
      <c r="A58" s="295"/>
      <c r="B58" s="295"/>
      <c r="C58" s="295"/>
      <c r="D58" s="295"/>
      <c r="E58" s="295"/>
      <c r="F58" s="295"/>
      <c r="G58" s="295"/>
      <c r="H58" s="295"/>
      <c r="I58" s="295"/>
    </row>
    <row r="59" spans="1:11">
      <c r="A59" s="39"/>
    </row>
    <row r="60" spans="1:11">
      <c r="A60" s="39" t="s">
        <v>6</v>
      </c>
      <c r="B60" s="325" t="s">
        <v>7</v>
      </c>
      <c r="C60" s="326"/>
      <c r="D60" s="326"/>
      <c r="E60" s="326"/>
      <c r="F60" s="327"/>
      <c r="G60" s="40" t="s">
        <v>201</v>
      </c>
      <c r="H60" s="291"/>
      <c r="I60" s="291"/>
    </row>
    <row r="61" spans="1:11">
      <c r="A61" s="39"/>
      <c r="B61" s="41"/>
      <c r="C61" s="41"/>
      <c r="D61" s="41"/>
      <c r="E61" s="41"/>
      <c r="F61" s="41"/>
      <c r="H61" s="41"/>
      <c r="I61" s="41"/>
    </row>
    <row r="62" spans="1:11">
      <c r="A62" s="39" t="s">
        <v>202</v>
      </c>
      <c r="E62" s="288" t="s">
        <v>203</v>
      </c>
      <c r="F62" s="289"/>
      <c r="G62" s="289"/>
      <c r="H62" s="289"/>
      <c r="I62" s="290"/>
    </row>
    <row r="63" spans="1:11">
      <c r="A63" s="39"/>
      <c r="E63" s="41"/>
      <c r="F63" s="41"/>
      <c r="G63" s="41"/>
      <c r="H63" s="41"/>
      <c r="I63" s="41"/>
    </row>
    <row r="64" spans="1:11">
      <c r="A64" s="4" t="s">
        <v>204</v>
      </c>
      <c r="E64" s="292"/>
      <c r="F64" s="292"/>
      <c r="G64" s="292"/>
      <c r="H64" s="292"/>
      <c r="I64" s="292"/>
    </row>
    <row r="65" spans="5:9">
      <c r="E65" s="41"/>
      <c r="F65" s="41"/>
      <c r="G65" s="41"/>
      <c r="H65" s="41"/>
      <c r="I65" s="41"/>
    </row>
  </sheetData>
  <sheetProtection algorithmName="SHA-512" hashValue="8nYT7i+4qR5pjlwnHyQyThOMRQWUFx5VyFO/IPHVBkzttddlt0lS9eeYiVPtBq0SeffAD6l6og5sKtxghBlW4g==" saltValue="3/Dsq6ua3tFue2sUoKxTtw==" spinCount="100000" sheet="1" objects="1" scenarios="1" selectLockedCells="1"/>
  <mergeCells count="7">
    <mergeCell ref="E62:I62"/>
    <mergeCell ref="H60:I60"/>
    <mergeCell ref="E64:I64"/>
    <mergeCell ref="A12:I55"/>
    <mergeCell ref="A10:I10"/>
    <mergeCell ref="A57:I58"/>
    <mergeCell ref="B60:F60"/>
  </mergeCells>
  <pageMargins left="1"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A76653B-8DB0-4C18-B7EC-F0DD06C129BD}">
          <x14:formula1>
            <xm:f>List!$F$3:$F$17</xm:f>
          </x14:formula1>
          <xm:sqref>B60:F60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3584-79E6-47C2-8A9A-36743A05254C}">
  <sheetPr>
    <pageSetUpPr fitToPage="1"/>
  </sheetPr>
  <dimension ref="A1:L56"/>
  <sheetViews>
    <sheetView zoomScaleNormal="100" workbookViewId="0">
      <selection activeCell="B5" sqref="B5"/>
    </sheetView>
  </sheetViews>
  <sheetFormatPr defaultColWidth="9.140625" defaultRowHeight="15"/>
  <cols>
    <col min="1" max="1" width="15.5703125" style="139" bestFit="1" customWidth="1"/>
    <col min="2" max="2" width="33.28515625" style="139" bestFit="1" customWidth="1"/>
    <col min="3" max="3" width="16.5703125" style="139" bestFit="1" customWidth="1"/>
    <col min="4" max="8" width="11.5703125" style="139" customWidth="1"/>
    <col min="9" max="9" width="12.5703125" style="139" bestFit="1" customWidth="1"/>
    <col min="10" max="10" width="13.42578125" style="139" bestFit="1" customWidth="1"/>
    <col min="11" max="16384" width="9.140625" style="139"/>
  </cols>
  <sheetData>
    <row r="1" spans="1:11" ht="23.25">
      <c r="A1" s="309" t="s">
        <v>205</v>
      </c>
      <c r="B1" s="309"/>
      <c r="C1" s="309"/>
      <c r="D1" s="309"/>
      <c r="E1" s="309"/>
      <c r="F1" s="309"/>
      <c r="G1" s="309"/>
      <c r="H1" s="309"/>
      <c r="I1" s="309"/>
      <c r="J1" s="309"/>
      <c r="K1" s="138"/>
    </row>
    <row r="2" spans="1:11" ht="23.25">
      <c r="A2" s="309" t="s">
        <v>206</v>
      </c>
      <c r="B2" s="309"/>
      <c r="C2" s="309"/>
      <c r="D2" s="309"/>
      <c r="E2" s="309"/>
      <c r="F2" s="309"/>
      <c r="G2" s="309"/>
      <c r="H2" s="309"/>
      <c r="I2" s="309"/>
      <c r="J2" s="309"/>
      <c r="K2" s="138"/>
    </row>
    <row r="3" spans="1:11">
      <c r="A3" s="310" t="s">
        <v>207</v>
      </c>
      <c r="B3" s="310"/>
      <c r="C3" s="310"/>
      <c r="D3" s="310"/>
      <c r="E3" s="310"/>
      <c r="F3" s="310"/>
      <c r="G3" s="310"/>
      <c r="H3" s="310"/>
      <c r="I3" s="310"/>
      <c r="J3" s="310"/>
    </row>
    <row r="5" spans="1:11">
      <c r="A5" s="140" t="s">
        <v>208</v>
      </c>
      <c r="B5" s="7"/>
      <c r="C5" s="328" t="str">
        <f>IF(B5="","select from dropdown","")</f>
        <v>select from dropdown</v>
      </c>
      <c r="D5" s="328"/>
    </row>
    <row r="6" spans="1:11">
      <c r="A6" s="140" t="s">
        <v>209</v>
      </c>
      <c r="B6" s="141" t="s">
        <v>210</v>
      </c>
      <c r="C6" s="328" t="str">
        <f>IF(B6="","select from dropdown","")</f>
        <v/>
      </c>
      <c r="D6" s="328"/>
      <c r="E6" s="140"/>
      <c r="F6" s="328"/>
      <c r="G6" s="328"/>
    </row>
    <row r="7" spans="1:11">
      <c r="A7" s="140" t="s">
        <v>211</v>
      </c>
      <c r="B7" s="7" t="s">
        <v>9</v>
      </c>
      <c r="C7" s="328" t="str">
        <f>IF(B7="","select from dropdown","")</f>
        <v/>
      </c>
      <c r="D7" s="328"/>
    </row>
    <row r="8" spans="1:11">
      <c r="A8" s="140" t="s">
        <v>212</v>
      </c>
      <c r="B8" s="7"/>
      <c r="C8" s="328" t="str">
        <f>IF(B8="","select from dropdown","")</f>
        <v>select from dropdown</v>
      </c>
      <c r="D8" s="328"/>
    </row>
    <row r="10" spans="1:11">
      <c r="A10" s="297" t="s">
        <v>166</v>
      </c>
      <c r="B10" s="297"/>
      <c r="C10" s="142" t="s">
        <v>213</v>
      </c>
      <c r="D10" s="142" t="s">
        <v>214</v>
      </c>
      <c r="E10" s="142" t="s">
        <v>215</v>
      </c>
      <c r="F10" s="142" t="s">
        <v>216</v>
      </c>
      <c r="G10" s="142" t="s">
        <v>217</v>
      </c>
      <c r="H10" s="142" t="s">
        <v>218</v>
      </c>
      <c r="I10" s="142" t="s">
        <v>219</v>
      </c>
      <c r="J10" s="142" t="s">
        <v>220</v>
      </c>
    </row>
    <row r="11" spans="1:11">
      <c r="A11" s="329" t="s">
        <v>168</v>
      </c>
      <c r="B11" s="330"/>
      <c r="C11" s="145"/>
      <c r="D11" s="145"/>
      <c r="E11" s="145"/>
      <c r="F11" s="145"/>
      <c r="G11" s="145"/>
      <c r="H11" s="145"/>
      <c r="I11" s="145"/>
      <c r="J11" s="146"/>
    </row>
    <row r="12" spans="1:11">
      <c r="A12" s="147" t="s">
        <v>169</v>
      </c>
      <c r="B12" s="148" t="s">
        <v>122</v>
      </c>
      <c r="C12" s="149">
        <f>IF('Budget Details &amp; Amendments'!U$142="Yes",'Budget Roll-Up'!O4,IF('Budget Details &amp; Amendments'!R$142="Yes",'Budget Roll-Up'!K4,IF('Budget Details &amp; Amendments'!O$142="Yes",'Budget Roll-Up'!G4,'Budget Roll-Up'!C4)))</f>
        <v>0</v>
      </c>
      <c r="D12" s="18"/>
      <c r="E12" s="18"/>
      <c r="F12" s="18"/>
      <c r="G12" s="18"/>
      <c r="H12" s="18"/>
      <c r="I12" s="150">
        <f>SUM(D12:H12)</f>
        <v>0</v>
      </c>
      <c r="J12" s="150">
        <f>C12-I12</f>
        <v>0</v>
      </c>
    </row>
    <row r="13" spans="1:11">
      <c r="A13" s="147" t="s">
        <v>170</v>
      </c>
      <c r="B13" s="148" t="s">
        <v>133</v>
      </c>
      <c r="C13" s="149">
        <f>IF('Budget Details &amp; Amendments'!U$142="Yes",'Budget Roll-Up'!O5,IF('Budget Details &amp; Amendments'!R$142="Yes",'Budget Roll-Up'!K5,IF('Budget Details &amp; Amendments'!O$142="Yes",'Budget Roll-Up'!G5,'Budget Roll-Up'!C5)))</f>
        <v>32465</v>
      </c>
      <c r="D13" s="18"/>
      <c r="E13" s="18"/>
      <c r="F13" s="18"/>
      <c r="G13" s="18"/>
      <c r="H13" s="18"/>
      <c r="I13" s="150">
        <f>SUM(D13:H13)</f>
        <v>0</v>
      </c>
      <c r="J13" s="150">
        <f t="shared" ref="J13:J14" si="0">C13-I13</f>
        <v>32465</v>
      </c>
    </row>
    <row r="14" spans="1:11" ht="15.75" thickBot="1">
      <c r="A14" s="147" t="s">
        <v>171</v>
      </c>
      <c r="B14" s="148" t="s">
        <v>172</v>
      </c>
      <c r="C14" s="151">
        <f>IF('Budget Details &amp; Amendments'!U$142="Yes",'Budget Roll-Up'!O6,IF('Budget Details &amp; Amendments'!R$142="Yes",'Budget Roll-Up'!K6,IF('Budget Details &amp; Amendments'!O$142="Yes",'Budget Roll-Up'!G6,'Budget Roll-Up'!C6)))</f>
        <v>13248</v>
      </c>
      <c r="D14" s="19"/>
      <c r="E14" s="19"/>
      <c r="F14" s="19"/>
      <c r="G14" s="19"/>
      <c r="H14" s="19"/>
      <c r="I14" s="152">
        <f>SUM(D14:H14)</f>
        <v>0</v>
      </c>
      <c r="J14" s="150">
        <f t="shared" si="0"/>
        <v>13248</v>
      </c>
    </row>
    <row r="15" spans="1:11" ht="15.75" thickBot="1">
      <c r="A15" s="153"/>
      <c r="B15" s="143" t="s">
        <v>173</v>
      </c>
      <c r="C15" s="154">
        <f>SUM(C12:C14)</f>
        <v>45713</v>
      </c>
      <c r="D15" s="154">
        <f t="shared" ref="D15:J15" si="1">SUM(D12:D14)</f>
        <v>0</v>
      </c>
      <c r="E15" s="154">
        <f t="shared" si="1"/>
        <v>0</v>
      </c>
      <c r="F15" s="154">
        <f t="shared" si="1"/>
        <v>0</v>
      </c>
      <c r="G15" s="154">
        <f t="shared" si="1"/>
        <v>0</v>
      </c>
      <c r="H15" s="154">
        <f t="shared" si="1"/>
        <v>0</v>
      </c>
      <c r="I15" s="154">
        <f t="shared" ref="I15" si="2">SUM(I12:I14)</f>
        <v>0</v>
      </c>
      <c r="J15" s="154">
        <f t="shared" si="1"/>
        <v>45713</v>
      </c>
    </row>
    <row r="16" spans="1:11">
      <c r="A16" s="155"/>
      <c r="B16" s="156"/>
      <c r="C16" s="157"/>
      <c r="D16" s="157"/>
      <c r="E16" s="157"/>
      <c r="F16" s="157"/>
      <c r="G16" s="157"/>
      <c r="H16" s="157"/>
      <c r="I16" s="157"/>
      <c r="J16" s="158"/>
    </row>
    <row r="17" spans="1:10">
      <c r="A17" s="331" t="s">
        <v>174</v>
      </c>
      <c r="B17" s="332"/>
      <c r="C17" s="161"/>
      <c r="D17" s="161"/>
      <c r="E17" s="161"/>
      <c r="F17" s="161"/>
      <c r="G17" s="161"/>
      <c r="H17" s="161"/>
      <c r="I17" s="161"/>
      <c r="J17" s="162"/>
    </row>
    <row r="18" spans="1:10">
      <c r="A18" s="147" t="s">
        <v>175</v>
      </c>
      <c r="B18" s="148" t="s">
        <v>142</v>
      </c>
      <c r="C18" s="149">
        <f>IF('Budget Details &amp; Amendments'!U$142="Yes",'Budget Roll-Up'!O10,IF('Budget Details &amp; Amendments'!R$142="Yes",'Budget Roll-Up'!K10,IF('Budget Details &amp; Amendments'!O$142="Yes",'Budget Roll-Up'!G10,'Budget Roll-Up'!C10)))</f>
        <v>0</v>
      </c>
      <c r="D18" s="18"/>
      <c r="E18" s="18"/>
      <c r="F18" s="18"/>
      <c r="G18" s="18"/>
      <c r="H18" s="18"/>
      <c r="I18" s="150">
        <f t="shared" ref="I18:I21" si="3">SUM(D18:H18)</f>
        <v>0</v>
      </c>
      <c r="J18" s="150">
        <f t="shared" ref="J18:J21" si="4">C18-I18</f>
        <v>0</v>
      </c>
    </row>
    <row r="19" spans="1:10">
      <c r="A19" s="147" t="s">
        <v>176</v>
      </c>
      <c r="B19" s="148" t="s">
        <v>144</v>
      </c>
      <c r="C19" s="149">
        <f>IF('Budget Details &amp; Amendments'!U$142="Yes",'Budget Roll-Up'!O11,IF('Budget Details &amp; Amendments'!R$142="Yes",'Budget Roll-Up'!K11,IF('Budget Details &amp; Amendments'!O$142="Yes",'Budget Roll-Up'!G11,'Budget Roll-Up'!C11)))</f>
        <v>0</v>
      </c>
      <c r="D19" s="18"/>
      <c r="E19" s="18"/>
      <c r="F19" s="18"/>
      <c r="G19" s="18"/>
      <c r="H19" s="18"/>
      <c r="I19" s="150">
        <f t="shared" si="3"/>
        <v>0</v>
      </c>
      <c r="J19" s="150">
        <f t="shared" si="4"/>
        <v>0</v>
      </c>
    </row>
    <row r="20" spans="1:10">
      <c r="A20" s="147" t="s">
        <v>177</v>
      </c>
      <c r="B20" s="148" t="s">
        <v>146</v>
      </c>
      <c r="C20" s="149">
        <f>IF('Budget Details &amp; Amendments'!U$142="Yes",'Budget Roll-Up'!O12,IF('Budget Details &amp; Amendments'!R$142="Yes",'Budget Roll-Up'!K12,IF('Budget Details &amp; Amendments'!O$142="Yes",'Budget Roll-Up'!G12,'Budget Roll-Up'!C12)))</f>
        <v>732.87</v>
      </c>
      <c r="D20" s="18"/>
      <c r="E20" s="18"/>
      <c r="F20" s="18"/>
      <c r="G20" s="18"/>
      <c r="H20" s="18"/>
      <c r="I20" s="150">
        <f t="shared" si="3"/>
        <v>0</v>
      </c>
      <c r="J20" s="150">
        <f t="shared" si="4"/>
        <v>732.87</v>
      </c>
    </row>
    <row r="21" spans="1:10" ht="15.75" thickBot="1">
      <c r="A21" s="163" t="s">
        <v>178</v>
      </c>
      <c r="B21" s="148" t="s">
        <v>151</v>
      </c>
      <c r="C21" s="149">
        <f>IF('Budget Details &amp; Amendments'!U$142="Yes",'Budget Roll-Up'!O13,IF('Budget Details &amp; Amendments'!R$142="Yes",'Budget Roll-Up'!K13,IF('Budget Details &amp; Amendments'!O$142="Yes",'Budget Roll-Up'!G13,'Budget Roll-Up'!C13)))</f>
        <v>3768.42</v>
      </c>
      <c r="D21" s="18"/>
      <c r="E21" s="18"/>
      <c r="F21" s="18"/>
      <c r="G21" s="18"/>
      <c r="H21" s="18"/>
      <c r="I21" s="150">
        <f t="shared" si="3"/>
        <v>0</v>
      </c>
      <c r="J21" s="150">
        <f t="shared" si="4"/>
        <v>3768.42</v>
      </c>
    </row>
    <row r="22" spans="1:10" ht="15.75" thickBot="1">
      <c r="A22" s="164"/>
      <c r="B22" s="159" t="s">
        <v>221</v>
      </c>
      <c r="C22" s="165">
        <f t="shared" ref="C22" si="5">SUM(C18:C21)</f>
        <v>4501.29</v>
      </c>
      <c r="D22" s="165">
        <f t="shared" ref="D22:J22" si="6">SUM(D18:D21)</f>
        <v>0</v>
      </c>
      <c r="E22" s="165">
        <f t="shared" si="6"/>
        <v>0</v>
      </c>
      <c r="F22" s="165">
        <f t="shared" si="6"/>
        <v>0</v>
      </c>
      <c r="G22" s="165">
        <f t="shared" si="6"/>
        <v>0</v>
      </c>
      <c r="H22" s="165">
        <f t="shared" si="6"/>
        <v>0</v>
      </c>
      <c r="I22" s="165">
        <f t="shared" ref="I22" si="7">SUM(I18:I21)</f>
        <v>0</v>
      </c>
      <c r="J22" s="165">
        <f t="shared" si="6"/>
        <v>4501.29</v>
      </c>
    </row>
    <row r="23" spans="1:10" ht="15.75" thickBot="1">
      <c r="A23" s="155"/>
      <c r="B23" s="156"/>
      <c r="C23" s="157"/>
      <c r="D23" s="157"/>
      <c r="E23" s="157"/>
      <c r="F23" s="157"/>
      <c r="G23" s="157"/>
      <c r="H23" s="157"/>
      <c r="I23" s="157"/>
      <c r="J23" s="158"/>
    </row>
    <row r="24" spans="1:10" ht="15.75" thickBot="1">
      <c r="A24" s="166" t="s">
        <v>181</v>
      </c>
      <c r="B24" s="167" t="s">
        <v>182</v>
      </c>
      <c r="C24" s="154">
        <f>IF('Budget Details &amp; Amendments'!U$142="Yes",'Budget Roll-Up'!O18,IF('Budget Details &amp; Amendments'!R$142="Yes",'Budget Roll-Up'!K18,IF('Budget Details &amp; Amendments'!O$142="Yes",'Budget Roll-Up'!G18,'Budget Roll-Up'!C18)))</f>
        <v>2510.71</v>
      </c>
      <c r="D24" s="20"/>
      <c r="E24" s="20"/>
      <c r="F24" s="20"/>
      <c r="G24" s="20"/>
      <c r="H24" s="20"/>
      <c r="I24" s="168">
        <f>SUM(D24:H24)</f>
        <v>0</v>
      </c>
      <c r="J24" s="169">
        <f>C24-I24</f>
        <v>2510.71</v>
      </c>
    </row>
    <row r="25" spans="1:10" ht="15.75" thickBot="1">
      <c r="A25" s="155"/>
      <c r="B25" s="156"/>
      <c r="C25" s="157"/>
      <c r="D25" s="157"/>
      <c r="E25" s="157"/>
      <c r="F25" s="157"/>
      <c r="G25" s="157"/>
      <c r="H25" s="157"/>
      <c r="I25" s="157"/>
      <c r="J25" s="158"/>
    </row>
    <row r="26" spans="1:10" ht="15.75" thickBot="1">
      <c r="A26" s="166" t="s">
        <v>183</v>
      </c>
      <c r="B26" s="167" t="s">
        <v>184</v>
      </c>
      <c r="C26" s="154">
        <f>IF('Budget Details &amp; Amendments'!U$142="Yes",'Budget Roll-Up'!O20,IF('Budget Details &amp; Amendments'!R$142="Yes",'Budget Roll-Up'!K20,IF('Budget Details &amp; Amendments'!O$142="Yes",'Budget Roll-Up'!G20,'Budget Roll-Up'!C20)))</f>
        <v>0</v>
      </c>
      <c r="D26" s="20"/>
      <c r="E26" s="20"/>
      <c r="F26" s="20"/>
      <c r="G26" s="20"/>
      <c r="H26" s="20"/>
      <c r="I26" s="168">
        <f>SUM(D26:H26)</f>
        <v>0</v>
      </c>
      <c r="J26" s="169">
        <f>C26-I26</f>
        <v>0</v>
      </c>
    </row>
    <row r="27" spans="1:10" ht="15.75" thickBot="1">
      <c r="A27" s="155"/>
      <c r="B27" s="156"/>
      <c r="C27" s="157"/>
      <c r="D27" s="157"/>
      <c r="E27" s="157"/>
      <c r="F27" s="157"/>
      <c r="G27" s="157"/>
      <c r="H27" s="157"/>
      <c r="I27" s="157"/>
      <c r="J27" s="158"/>
    </row>
    <row r="28" spans="1:10" ht="15.75" thickBot="1">
      <c r="A28" s="170"/>
      <c r="B28" s="171" t="s">
        <v>222</v>
      </c>
      <c r="C28" s="172">
        <f t="shared" ref="C28" si="8">C15+C22+C24+C26</f>
        <v>52725</v>
      </c>
      <c r="D28" s="172">
        <f t="shared" ref="D28:J28" si="9">D15+D22+D24+D26</f>
        <v>0</v>
      </c>
      <c r="E28" s="172">
        <f t="shared" si="9"/>
        <v>0</v>
      </c>
      <c r="F28" s="172">
        <f t="shared" si="9"/>
        <v>0</v>
      </c>
      <c r="G28" s="172">
        <f t="shared" si="9"/>
        <v>0</v>
      </c>
      <c r="H28" s="172">
        <f t="shared" si="9"/>
        <v>0</v>
      </c>
      <c r="I28" s="172">
        <f t="shared" ref="I28" si="10">I15+I22+I24+I26</f>
        <v>0</v>
      </c>
      <c r="J28" s="172">
        <f t="shared" si="9"/>
        <v>52725</v>
      </c>
    </row>
    <row r="29" spans="1:10" ht="15.75" thickTop="1"/>
    <row r="30" spans="1:10">
      <c r="A30" s="173"/>
      <c r="B30" s="160" t="s">
        <v>223</v>
      </c>
      <c r="C30" s="162"/>
      <c r="D30" s="174"/>
      <c r="E30" s="174"/>
      <c r="F30" s="174"/>
      <c r="G30" s="174"/>
      <c r="H30" s="174"/>
      <c r="I30" s="174">
        <f>SUM(D30:H30)</f>
        <v>0</v>
      </c>
      <c r="J30" s="174"/>
    </row>
    <row r="32" spans="1:10">
      <c r="A32" s="175"/>
      <c r="B32" s="144" t="s">
        <v>224</v>
      </c>
      <c r="C32" s="176"/>
      <c r="D32" s="177">
        <f>D28-D30</f>
        <v>0</v>
      </c>
      <c r="E32" s="177">
        <f t="shared" ref="E32:H32" si="11">E28-E30</f>
        <v>0</v>
      </c>
      <c r="F32" s="177">
        <f t="shared" si="11"/>
        <v>0</v>
      </c>
      <c r="G32" s="177">
        <f t="shared" si="11"/>
        <v>0</v>
      </c>
      <c r="H32" s="177">
        <f t="shared" si="11"/>
        <v>0</v>
      </c>
      <c r="I32" s="177">
        <f>I28-I30</f>
        <v>0</v>
      </c>
      <c r="J32" s="177"/>
    </row>
    <row r="34" spans="1:10">
      <c r="A34" s="139" t="s">
        <v>225</v>
      </c>
      <c r="B34" s="178"/>
      <c r="C34" s="178"/>
      <c r="D34" s="178"/>
      <c r="E34" s="178"/>
      <c r="F34" s="178"/>
      <c r="G34" s="178"/>
      <c r="H34" s="178"/>
      <c r="I34" s="178"/>
      <c r="J34" s="178"/>
    </row>
    <row r="35" spans="1:10">
      <c r="A35" s="298"/>
      <c r="B35" s="299"/>
      <c r="C35" s="299"/>
      <c r="D35" s="299"/>
      <c r="E35" s="299"/>
      <c r="F35" s="299"/>
      <c r="G35" s="299"/>
      <c r="H35" s="299"/>
      <c r="I35" s="299"/>
      <c r="J35" s="300"/>
    </row>
    <row r="36" spans="1:10">
      <c r="A36" s="301"/>
      <c r="B36" s="302"/>
      <c r="C36" s="302"/>
      <c r="D36" s="302"/>
      <c r="E36" s="302"/>
      <c r="F36" s="302"/>
      <c r="G36" s="302"/>
      <c r="H36" s="302"/>
      <c r="I36" s="302"/>
      <c r="J36" s="303"/>
    </row>
    <row r="37" spans="1:10">
      <c r="A37" s="301"/>
      <c r="B37" s="302"/>
      <c r="C37" s="302"/>
      <c r="D37" s="302"/>
      <c r="E37" s="302"/>
      <c r="F37" s="302"/>
      <c r="G37" s="302"/>
      <c r="H37" s="302"/>
      <c r="I37" s="302"/>
      <c r="J37" s="303"/>
    </row>
    <row r="38" spans="1:10">
      <c r="A38" s="301"/>
      <c r="B38" s="302"/>
      <c r="C38" s="302"/>
      <c r="D38" s="302"/>
      <c r="E38" s="302"/>
      <c r="F38" s="302"/>
      <c r="G38" s="302"/>
      <c r="H38" s="302"/>
      <c r="I38" s="302"/>
      <c r="J38" s="303"/>
    </row>
    <row r="39" spans="1:10">
      <c r="A39" s="304"/>
      <c r="B39" s="305"/>
      <c r="C39" s="305"/>
      <c r="D39" s="305"/>
      <c r="E39" s="305"/>
      <c r="F39" s="305"/>
      <c r="G39" s="305"/>
      <c r="H39" s="305"/>
      <c r="I39" s="305"/>
      <c r="J39" s="306"/>
    </row>
    <row r="41" spans="1:10" ht="15" customHeight="1">
      <c r="A41" s="307" t="s">
        <v>226</v>
      </c>
      <c r="B41" s="307"/>
      <c r="C41" s="307"/>
      <c r="D41" s="307"/>
      <c r="E41" s="307"/>
      <c r="F41" s="307"/>
      <c r="G41" s="307"/>
      <c r="H41" s="307"/>
      <c r="I41" s="307"/>
      <c r="J41" s="307"/>
    </row>
    <row r="42" spans="1:10">
      <c r="A42" s="307"/>
      <c r="B42" s="307"/>
      <c r="C42" s="307"/>
      <c r="D42" s="307"/>
      <c r="E42" s="307"/>
      <c r="F42" s="307"/>
      <c r="G42" s="307"/>
      <c r="H42" s="307"/>
      <c r="I42" s="307"/>
      <c r="J42" s="307"/>
    </row>
    <row r="43" spans="1:10">
      <c r="A43" s="307"/>
      <c r="B43" s="307"/>
      <c r="C43" s="307"/>
      <c r="D43" s="307"/>
      <c r="E43" s="307"/>
      <c r="F43" s="307"/>
      <c r="G43" s="307"/>
      <c r="H43" s="307"/>
      <c r="I43" s="307"/>
      <c r="J43" s="307"/>
    </row>
    <row r="44" spans="1:10">
      <c r="A44" s="307"/>
      <c r="B44" s="307"/>
      <c r="C44" s="307"/>
      <c r="D44" s="307"/>
      <c r="E44" s="307"/>
      <c r="F44" s="307"/>
      <c r="G44" s="307"/>
      <c r="H44" s="307"/>
      <c r="I44" s="307"/>
      <c r="J44" s="307"/>
    </row>
    <row r="45" spans="1:10">
      <c r="A45" s="307"/>
      <c r="B45" s="307"/>
      <c r="C45" s="307"/>
      <c r="D45" s="307"/>
      <c r="E45" s="307"/>
      <c r="F45" s="307"/>
      <c r="G45" s="307"/>
      <c r="H45" s="307"/>
      <c r="I45" s="307"/>
      <c r="J45" s="307"/>
    </row>
    <row r="46" spans="1:10">
      <c r="A46" s="307"/>
      <c r="B46" s="307"/>
      <c r="C46" s="307"/>
      <c r="D46" s="307"/>
      <c r="E46" s="307"/>
      <c r="F46" s="307"/>
      <c r="G46" s="307"/>
      <c r="H46" s="307"/>
      <c r="I46" s="307"/>
      <c r="J46" s="307"/>
    </row>
    <row r="47" spans="1:10">
      <c r="A47" s="307"/>
      <c r="B47" s="307"/>
      <c r="C47" s="307"/>
      <c r="D47" s="307"/>
      <c r="E47" s="307"/>
      <c r="F47" s="307"/>
      <c r="G47" s="307"/>
      <c r="H47" s="307"/>
      <c r="I47" s="307"/>
      <c r="J47" s="307"/>
    </row>
    <row r="48" spans="1:10">
      <c r="A48" s="307"/>
      <c r="B48" s="307"/>
      <c r="C48" s="307"/>
      <c r="D48" s="307"/>
      <c r="E48" s="307"/>
      <c r="F48" s="307"/>
      <c r="G48" s="307"/>
      <c r="H48" s="307"/>
      <c r="I48" s="307"/>
      <c r="J48" s="307"/>
    </row>
    <row r="49" spans="1:12">
      <c r="A49" s="179"/>
      <c r="B49" s="179"/>
      <c r="C49" s="179"/>
      <c r="D49" s="179"/>
      <c r="E49" s="179"/>
      <c r="F49" s="179"/>
      <c r="G49" s="179"/>
      <c r="H49" s="179"/>
      <c r="I49" s="179"/>
      <c r="J49" s="179"/>
    </row>
    <row r="50" spans="1:12">
      <c r="A50" s="179"/>
      <c r="B50" s="179"/>
      <c r="C50" s="179"/>
      <c r="D50" s="179"/>
      <c r="E50" s="179"/>
      <c r="F50" s="179"/>
      <c r="G50" s="179"/>
      <c r="H50" s="179"/>
      <c r="I50" s="179"/>
      <c r="J50" s="179"/>
    </row>
    <row r="51" spans="1:12">
      <c r="A51" s="305"/>
      <c r="B51" s="305"/>
      <c r="C51" s="179"/>
      <c r="D51" s="308"/>
      <c r="E51" s="308"/>
      <c r="F51" s="180"/>
      <c r="G51" s="180"/>
      <c r="H51" s="180"/>
      <c r="I51" s="180"/>
      <c r="J51" s="179"/>
    </row>
    <row r="52" spans="1:12">
      <c r="A52" s="333" t="s">
        <v>227</v>
      </c>
      <c r="B52" s="333"/>
      <c r="D52" s="139" t="s">
        <v>228</v>
      </c>
    </row>
    <row r="55" spans="1:12" ht="15.75">
      <c r="A55" s="334" t="s">
        <v>229</v>
      </c>
      <c r="B55" s="334"/>
      <c r="C55" s="334"/>
      <c r="F55" s="8"/>
      <c r="G55" s="8"/>
      <c r="H55" s="8"/>
      <c r="I55" s="8"/>
      <c r="J55" s="8"/>
      <c r="K55" s="8"/>
      <c r="L55" s="8"/>
    </row>
    <row r="56" spans="1:12">
      <c r="A56" s="296" t="s">
        <v>230</v>
      </c>
      <c r="B56" s="296"/>
    </row>
  </sheetData>
  <sheetProtection algorithmName="SHA-512" hashValue="OejXwTBjvvMp3K5kxoK0BfpAGUv196FTMzZ9Fb6rYYXT9My8nFvLuzU2otBQ88eb3Z+a2HtibvO5uwQDAZHM2Q==" saltValue="i81vVyiXWZ/+NwbCLcepRw==" spinCount="100000" sheet="1" objects="1" scenarios="1" formatColumns="0"/>
  <mergeCells count="18">
    <mergeCell ref="A1:J1"/>
    <mergeCell ref="A2:J2"/>
    <mergeCell ref="A3:J3"/>
    <mergeCell ref="C5:D5"/>
    <mergeCell ref="C6:D6"/>
    <mergeCell ref="F6:G6"/>
    <mergeCell ref="A56:B56"/>
    <mergeCell ref="C7:D7"/>
    <mergeCell ref="C8:D8"/>
    <mergeCell ref="A10:B10"/>
    <mergeCell ref="A11:B11"/>
    <mergeCell ref="A17:B17"/>
    <mergeCell ref="A35:J39"/>
    <mergeCell ref="A41:J48"/>
    <mergeCell ref="A51:B51"/>
    <mergeCell ref="D51:E51"/>
    <mergeCell ref="A52:B52"/>
    <mergeCell ref="A55:C55"/>
  </mergeCells>
  <conditionalFormatting sqref="B5:B8">
    <cfRule type="containsBlanks" dxfId="4" priority="3">
      <formula>LEN(TRIM(B5))=0</formula>
    </cfRule>
  </conditionalFormatting>
  <conditionalFormatting sqref="J12:J14">
    <cfRule type="cellIs" dxfId="3" priority="4" operator="greaterThan">
      <formula>$C12*1.1</formula>
    </cfRule>
  </conditionalFormatting>
  <conditionalFormatting sqref="J18:J21">
    <cfRule type="cellIs" dxfId="2" priority="5" operator="greaterThan">
      <formula>$C18*1.1</formula>
    </cfRule>
  </conditionalFormatting>
  <conditionalFormatting sqref="J24">
    <cfRule type="cellIs" dxfId="1" priority="6" operator="greaterThan">
      <formula>$C24*1.1</formula>
    </cfRule>
  </conditionalFormatting>
  <conditionalFormatting sqref="J26">
    <cfRule type="cellIs" dxfId="0" priority="7" operator="greaterThan">
      <formula>$C26*1.1</formula>
    </cfRule>
  </conditionalFormatting>
  <hyperlinks>
    <hyperlink ref="A56" r:id="rId1" xr:uid="{7CCF4466-135A-4F20-8CE7-3105D9B0CE37}"/>
  </hyperlinks>
  <printOptions horizontalCentered="1"/>
  <pageMargins left="0.5" right="0.5" top="0.5" bottom="0.5" header="0.3" footer="0.3"/>
  <pageSetup scale="64"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xr:uid="{3A5E9E58-4FAA-471C-919B-7EFF7C03209C}">
          <x14:formula1>
            <xm:f>List!$F$3:$F$17</xm:f>
          </x14:formula1>
          <xm:sqref>B5</xm:sqref>
        </x14:dataValidation>
        <x14:dataValidation type="list" allowBlank="1" showInputMessage="1" showErrorMessage="1" xr:uid="{141D9A5E-B572-4EAD-88F1-61A92CCC5168}">
          <x14:formula1>
            <xm:f>List!$D$3:$D$8</xm:f>
          </x14:formula1>
          <xm:sqref>B6</xm:sqref>
        </x14:dataValidation>
        <x14:dataValidation type="list" allowBlank="1" showInputMessage="1" showErrorMessage="1" xr:uid="{761A7CE2-D047-4B61-BCDC-769E4D7F0383}">
          <x14:formula1>
            <xm:f>List!$L$3:$L$7</xm:f>
          </x14:formula1>
          <xm:sqref>B7</xm:sqref>
        </x14:dataValidation>
        <x14:dataValidation type="list" allowBlank="1" showInputMessage="1" showErrorMessage="1" xr:uid="{60E0AEDF-8F4E-48DD-AAFF-1AA3E4B24879}">
          <x14:formula1>
            <xm:f>List!$H$3:$H$8</xm:f>
          </x14:formula1>
          <xm:sqref>B8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AA24-F28F-4757-8324-0D14679ADA9D}">
  <dimension ref="B2:R17"/>
  <sheetViews>
    <sheetView workbookViewId="0"/>
  </sheetViews>
  <sheetFormatPr defaultRowHeight="15"/>
  <cols>
    <col min="2" max="2" width="4" bestFit="1" customWidth="1"/>
    <col min="4" max="4" width="21.7109375" bestFit="1" customWidth="1"/>
    <col min="6" max="6" width="33.28515625" bestFit="1" customWidth="1"/>
    <col min="8" max="8" width="14.140625" bestFit="1" customWidth="1"/>
    <col min="10" max="10" width="33.28515625" bestFit="1" customWidth="1"/>
    <col min="12" max="12" width="10.5703125" bestFit="1" customWidth="1"/>
    <col min="14" max="14" width="26.28515625" bestFit="1" customWidth="1"/>
    <col min="16" max="16" width="11.28515625" bestFit="1" customWidth="1"/>
    <col min="18" max="18" width="18.42578125" bestFit="1" customWidth="1"/>
  </cols>
  <sheetData>
    <row r="2" spans="2:18">
      <c r="B2" t="s">
        <v>117</v>
      </c>
      <c r="D2" s="9" t="s">
        <v>231</v>
      </c>
      <c r="F2" s="9" t="s">
        <v>232</v>
      </c>
      <c r="H2" s="9" t="s">
        <v>233</v>
      </c>
      <c r="J2" s="9" t="s">
        <v>232</v>
      </c>
      <c r="L2" s="9" t="s">
        <v>211</v>
      </c>
      <c r="N2" s="9" t="s">
        <v>234</v>
      </c>
      <c r="P2" s="9" t="s">
        <v>235</v>
      </c>
      <c r="R2" s="9" t="s">
        <v>236</v>
      </c>
    </row>
    <row r="3" spans="2:18">
      <c r="B3" t="s">
        <v>237</v>
      </c>
    </row>
    <row r="4" spans="2:18">
      <c r="D4" t="s">
        <v>238</v>
      </c>
      <c r="F4" t="s">
        <v>239</v>
      </c>
      <c r="H4" t="s">
        <v>240</v>
      </c>
      <c r="J4" t="s">
        <v>239</v>
      </c>
      <c r="L4" t="s">
        <v>241</v>
      </c>
      <c r="N4" t="s">
        <v>242</v>
      </c>
      <c r="P4" t="s">
        <v>46</v>
      </c>
      <c r="R4" t="s">
        <v>243</v>
      </c>
    </row>
    <row r="5" spans="2:18">
      <c r="D5" t="s">
        <v>244</v>
      </c>
      <c r="F5" t="s">
        <v>245</v>
      </c>
      <c r="H5" t="s">
        <v>246</v>
      </c>
      <c r="J5" t="s">
        <v>245</v>
      </c>
      <c r="L5" t="s">
        <v>9</v>
      </c>
      <c r="N5" t="s">
        <v>247</v>
      </c>
      <c r="P5" t="s">
        <v>96</v>
      </c>
      <c r="R5" t="s">
        <v>248</v>
      </c>
    </row>
    <row r="6" spans="2:18">
      <c r="D6" t="s">
        <v>210</v>
      </c>
      <c r="F6" t="s">
        <v>249</v>
      </c>
      <c r="H6" t="s">
        <v>250</v>
      </c>
      <c r="J6" t="s">
        <v>251</v>
      </c>
      <c r="L6" t="s">
        <v>252</v>
      </c>
      <c r="N6" t="s">
        <v>253</v>
      </c>
      <c r="P6" t="s">
        <v>59</v>
      </c>
      <c r="R6" t="s">
        <v>254</v>
      </c>
    </row>
    <row r="7" spans="2:18">
      <c r="D7" t="s">
        <v>255</v>
      </c>
      <c r="F7" t="s">
        <v>251</v>
      </c>
      <c r="H7" t="s">
        <v>256</v>
      </c>
      <c r="J7" t="s">
        <v>257</v>
      </c>
      <c r="L7" t="s">
        <v>258</v>
      </c>
      <c r="P7" t="s">
        <v>48</v>
      </c>
    </row>
    <row r="8" spans="2:18">
      <c r="D8" t="s">
        <v>259</v>
      </c>
      <c r="F8" t="s">
        <v>257</v>
      </c>
      <c r="H8" t="s">
        <v>260</v>
      </c>
      <c r="J8" t="s">
        <v>261</v>
      </c>
      <c r="P8" t="s">
        <v>66</v>
      </c>
    </row>
    <row r="9" spans="2:18">
      <c r="F9" t="s">
        <v>261</v>
      </c>
      <c r="J9" t="s">
        <v>7</v>
      </c>
    </row>
    <row r="10" spans="2:18">
      <c r="F10" t="s">
        <v>7</v>
      </c>
      <c r="J10" t="s">
        <v>262</v>
      </c>
    </row>
    <row r="11" spans="2:18">
      <c r="F11" t="s">
        <v>262</v>
      </c>
      <c r="J11" t="s">
        <v>263</v>
      </c>
    </row>
    <row r="12" spans="2:18">
      <c r="F12" t="s">
        <v>263</v>
      </c>
      <c r="J12" t="s">
        <v>264</v>
      </c>
    </row>
    <row r="13" spans="2:18">
      <c r="F13" t="s">
        <v>264</v>
      </c>
      <c r="J13" t="s">
        <v>265</v>
      </c>
    </row>
    <row r="14" spans="2:18">
      <c r="F14" t="s">
        <v>265</v>
      </c>
      <c r="J14" t="s">
        <v>266</v>
      </c>
    </row>
    <row r="15" spans="2:18">
      <c r="F15" t="s">
        <v>266</v>
      </c>
      <c r="J15" t="s">
        <v>267</v>
      </c>
    </row>
    <row r="16" spans="2:18">
      <c r="F16" t="s">
        <v>267</v>
      </c>
      <c r="J16" t="s">
        <v>268</v>
      </c>
    </row>
    <row r="17" spans="6:6">
      <c r="F17" t="s">
        <v>268</v>
      </c>
    </row>
  </sheetData>
  <sheetProtection selectLockedCells="1"/>
  <phoneticPr fontId="2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Rutherford, ML</cp:lastModifiedBy>
  <cp:revision/>
  <dcterms:created xsi:type="dcterms:W3CDTF">2024-04-05T00:13:16Z</dcterms:created>
  <dcterms:modified xsi:type="dcterms:W3CDTF">2026-06-19T18:05:54Z</dcterms:modified>
  <cp:category/>
  <cp:contentStatus/>
</cp:coreProperties>
</file>