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tella.msu.montana.edu\Workforce\Perkins\Applications &amp; Docs\25-26\Nontrad\City College\"/>
    </mc:Choice>
  </mc:AlternateContent>
  <xr:revisionPtr revIDLastSave="0" documentId="8_{14E069AA-99E3-4A0A-9121-60CB4AAFC96E}" xr6:coauthVersionLast="47" xr6:coauthVersionMax="47" xr10:uidLastSave="{00000000-0000-0000-0000-000000000000}"/>
  <workbookProtection workbookAlgorithmName="SHA-512" workbookHashValue="4F0mvrcd7W1svn1iwPQMkNV6xfHI2sH8Ymyucxct25+4uK9D/dV2zLoDRhf64fhtCxMtiNOWnPMJ05FR4j6e2w==" workbookSaltValue="mEBeJHb+kBU/wCYn+uxZiQ==" workbookSpinCount="100000" lockStructure="1"/>
  <bookViews>
    <workbookView xWindow="-120" yWindow="-120" windowWidth="29040" windowHeight="15720" tabRatio="810" activeTab="1" xr2:uid="{3E791451-709C-4315-B74D-A9F77FD91441}"/>
  </bookViews>
  <sheets>
    <sheet name="Contact Information" sheetId="1" r:id="rId1"/>
    <sheet name="Narrative" sheetId="2" r:id="rId2"/>
    <sheet name="Budget Details &amp; Amendments" sheetId="4" r:id="rId3"/>
    <sheet name="Budget Roll-Up" sheetId="7" r:id="rId4"/>
    <sheet name="Project Roll_Up" sheetId="8" r:id="rId5"/>
    <sheet name="Perkins Quarterly Report" sheetId="5" r:id="rId6"/>
    <sheet name="List" sheetId="3" state="hidden" r:id="rId7"/>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4" l="1"/>
  <c r="S25" i="4"/>
  <c r="S26" i="4"/>
  <c r="S27" i="4"/>
  <c r="S28" i="4"/>
  <c r="V56" i="4"/>
  <c r="V54" i="4"/>
  <c r="V53" i="4"/>
  <c r="V52" i="4"/>
  <c r="V42" i="4"/>
  <c r="V41" i="4"/>
  <c r="V40" i="4"/>
  <c r="V39" i="4"/>
  <c r="V38" i="4"/>
  <c r="V37" i="4"/>
  <c r="V24" i="4"/>
  <c r="V25" i="4"/>
  <c r="V26" i="4"/>
  <c r="V27" i="4"/>
  <c r="V28" i="4"/>
  <c r="V136" i="4"/>
  <c r="V135" i="4"/>
  <c r="V134" i="4"/>
  <c r="V132" i="4"/>
  <c r="V131" i="4"/>
  <c r="V130" i="4"/>
  <c r="V129" i="4"/>
  <c r="V128" i="4"/>
  <c r="V127" i="4"/>
  <c r="V115" i="4"/>
  <c r="V114" i="4"/>
  <c r="V113" i="4"/>
  <c r="V109" i="4"/>
  <c r="V108" i="4"/>
  <c r="V107" i="4"/>
  <c r="V106" i="4"/>
  <c r="V101" i="4"/>
  <c r="V100" i="4"/>
  <c r="V99" i="4"/>
  <c r="V98" i="4"/>
  <c r="V97" i="4"/>
  <c r="V95" i="4"/>
  <c r="V94" i="4"/>
  <c r="V93" i="4"/>
  <c r="V92" i="4"/>
  <c r="V87" i="4"/>
  <c r="V86" i="4"/>
  <c r="V85" i="4"/>
  <c r="V84" i="4"/>
  <c r="V83" i="4"/>
  <c r="V82" i="4"/>
  <c r="V81" i="4"/>
  <c r="V80" i="4"/>
  <c r="V79" i="4"/>
  <c r="V78" i="4"/>
  <c r="V73" i="4"/>
  <c r="V72" i="4"/>
  <c r="V71" i="4"/>
  <c r="V70" i="4"/>
  <c r="V69" i="4"/>
  <c r="V68" i="4"/>
  <c r="V67" i="4"/>
  <c r="V66" i="4"/>
  <c r="V65" i="4"/>
  <c r="P136" i="4"/>
  <c r="P135" i="4"/>
  <c r="P134" i="4"/>
  <c r="P133" i="4"/>
  <c r="S133" i="4" s="1"/>
  <c r="V133" i="4" s="1"/>
  <c r="P132" i="4"/>
  <c r="P131" i="4"/>
  <c r="P130" i="4"/>
  <c r="P129" i="4"/>
  <c r="P128" i="4"/>
  <c r="P127" i="4"/>
  <c r="C26" i="5"/>
  <c r="S136" i="4"/>
  <c r="S135" i="4"/>
  <c r="S134" i="4"/>
  <c r="S132" i="4"/>
  <c r="S131" i="4"/>
  <c r="S130" i="4"/>
  <c r="S129" i="4"/>
  <c r="S128" i="4"/>
  <c r="S127" i="4"/>
  <c r="S115" i="4"/>
  <c r="S114" i="4"/>
  <c r="S113" i="4"/>
  <c r="S112" i="4"/>
  <c r="V112" i="4" s="1"/>
  <c r="S111" i="4"/>
  <c r="V111" i="4" s="1"/>
  <c r="S106" i="4"/>
  <c r="S101" i="4"/>
  <c r="S100" i="4"/>
  <c r="S99" i="4"/>
  <c r="S98" i="4"/>
  <c r="S97" i="4"/>
  <c r="S95" i="4"/>
  <c r="S94" i="4"/>
  <c r="S93" i="4"/>
  <c r="S92" i="4"/>
  <c r="S87" i="4"/>
  <c r="S86" i="4"/>
  <c r="S85" i="4"/>
  <c r="S84" i="4"/>
  <c r="S83" i="4"/>
  <c r="S82" i="4"/>
  <c r="S81" i="4"/>
  <c r="S80" i="4"/>
  <c r="S78" i="4"/>
  <c r="S73" i="4"/>
  <c r="S72" i="4"/>
  <c r="S71" i="4"/>
  <c r="S70" i="4"/>
  <c r="S69" i="4"/>
  <c r="S68" i="4"/>
  <c r="S67" i="4"/>
  <c r="S66" i="4"/>
  <c r="S65" i="4"/>
  <c r="S56" i="4"/>
  <c r="S54" i="4"/>
  <c r="S53" i="4"/>
  <c r="S52" i="4"/>
  <c r="S42" i="4"/>
  <c r="S41" i="4"/>
  <c r="S40" i="4"/>
  <c r="S39" i="4"/>
  <c r="S38" i="4"/>
  <c r="S37" i="4"/>
  <c r="P115" i="4"/>
  <c r="P114" i="4"/>
  <c r="P113" i="4"/>
  <c r="P112" i="4"/>
  <c r="P111" i="4"/>
  <c r="P110" i="4"/>
  <c r="S110" i="4" s="1"/>
  <c r="V110" i="4" s="1"/>
  <c r="P109" i="4"/>
  <c r="S109" i="4" s="1"/>
  <c r="P108" i="4"/>
  <c r="S108" i="4" s="1"/>
  <c r="P107" i="4"/>
  <c r="S107" i="4" s="1"/>
  <c r="P106" i="4"/>
  <c r="P101" i="4"/>
  <c r="P100" i="4"/>
  <c r="P99" i="4"/>
  <c r="P98" i="4"/>
  <c r="P97" i="4"/>
  <c r="P96" i="4"/>
  <c r="S96" i="4" s="1"/>
  <c r="V96" i="4" s="1"/>
  <c r="P95" i="4"/>
  <c r="P94" i="4"/>
  <c r="P93" i="4"/>
  <c r="P92" i="4"/>
  <c r="P87" i="4"/>
  <c r="P86" i="4"/>
  <c r="P85" i="4"/>
  <c r="P84" i="4"/>
  <c r="P83" i="4"/>
  <c r="P82" i="4"/>
  <c r="P81" i="4"/>
  <c r="P80" i="4"/>
  <c r="P79" i="4"/>
  <c r="S79" i="4" s="1"/>
  <c r="P78" i="4"/>
  <c r="P73" i="4"/>
  <c r="P72" i="4"/>
  <c r="P71" i="4"/>
  <c r="P70" i="4"/>
  <c r="P69" i="4"/>
  <c r="P68" i="4"/>
  <c r="P67" i="4"/>
  <c r="P66" i="4"/>
  <c r="P65" i="4"/>
  <c r="P64" i="4"/>
  <c r="S64" i="4" s="1"/>
  <c r="V64" i="4" s="1"/>
  <c r="P56" i="4"/>
  <c r="P55" i="4"/>
  <c r="S55" i="4" s="1"/>
  <c r="V55" i="4" s="1"/>
  <c r="P54" i="4"/>
  <c r="P53" i="4"/>
  <c r="P52" i="4"/>
  <c r="P51" i="4"/>
  <c r="S51" i="4" s="1"/>
  <c r="V51" i="4" s="1"/>
  <c r="P50" i="4"/>
  <c r="S50" i="4" s="1"/>
  <c r="V50" i="4" s="1"/>
  <c r="P49" i="4"/>
  <c r="S49" i="4" s="1"/>
  <c r="V49" i="4" s="1"/>
  <c r="P48" i="4"/>
  <c r="S48" i="4" s="1"/>
  <c r="V48" i="4" s="1"/>
  <c r="P47" i="4"/>
  <c r="S47" i="4" s="1"/>
  <c r="V47" i="4" s="1"/>
  <c r="P42" i="4"/>
  <c r="P41" i="4"/>
  <c r="P40" i="4"/>
  <c r="P39" i="4"/>
  <c r="P38" i="4"/>
  <c r="P37" i="4"/>
  <c r="P36" i="4"/>
  <c r="S36" i="4" s="1"/>
  <c r="V36" i="4" s="1"/>
  <c r="P35" i="4"/>
  <c r="S35" i="4" s="1"/>
  <c r="V35" i="4" s="1"/>
  <c r="P34" i="4"/>
  <c r="S34" i="4" s="1"/>
  <c r="V34" i="4" s="1"/>
  <c r="P33" i="4"/>
  <c r="S33" i="4" s="1"/>
  <c r="V33" i="4" s="1"/>
  <c r="P28" i="4"/>
  <c r="P27" i="4"/>
  <c r="P26" i="4"/>
  <c r="P25" i="4"/>
  <c r="P24" i="4"/>
  <c r="P23" i="4"/>
  <c r="S23" i="4" s="1"/>
  <c r="V23" i="4" s="1"/>
  <c r="P22" i="4"/>
  <c r="S22" i="4" s="1"/>
  <c r="V22" i="4" s="1"/>
  <c r="P21" i="4"/>
  <c r="S21" i="4" s="1"/>
  <c r="V21" i="4" s="1"/>
  <c r="P20" i="4"/>
  <c r="S20" i="4" s="1"/>
  <c r="V20" i="4" s="1"/>
  <c r="P19" i="4"/>
  <c r="S19" i="4" s="1"/>
  <c r="V19" i="4" s="1"/>
  <c r="P137" i="4" l="1"/>
  <c r="G20" i="7" s="1"/>
  <c r="V88" i="4"/>
  <c r="O11" i="7" s="1"/>
  <c r="V137" i="4"/>
  <c r="O20" i="7" s="1"/>
  <c r="S137" i="4"/>
  <c r="K20" i="7" s="1"/>
  <c r="V116" i="4"/>
  <c r="O13" i="7" s="1"/>
  <c r="V74" i="4"/>
  <c r="O10" i="7" s="1"/>
  <c r="V102" i="4"/>
  <c r="O12" i="7" s="1"/>
  <c r="V43" i="4"/>
  <c r="O5" i="7" s="1"/>
  <c r="S88" i="4"/>
  <c r="K11" i="7" s="1"/>
  <c r="V29" i="4"/>
  <c r="O4" i="7" s="1"/>
  <c r="V57" i="4"/>
  <c r="O6" i="7" s="1"/>
  <c r="S74" i="4"/>
  <c r="K10" i="7" s="1"/>
  <c r="S57" i="4"/>
  <c r="K6" i="7" s="1"/>
  <c r="S116" i="4"/>
  <c r="K13" i="7" s="1"/>
  <c r="S102" i="4"/>
  <c r="K12" i="7" s="1"/>
  <c r="S43" i="4"/>
  <c r="K5" i="7" s="1"/>
  <c r="P29" i="4"/>
  <c r="G4" i="7" s="1"/>
  <c r="S29" i="4"/>
  <c r="K4" i="7" s="1"/>
  <c r="P74" i="4"/>
  <c r="G10" i="7" s="1"/>
  <c r="P116" i="4"/>
  <c r="G13" i="7" s="1"/>
  <c r="P88" i="4"/>
  <c r="G11" i="7" s="1"/>
  <c r="P57" i="4"/>
  <c r="G6" i="7" s="1"/>
  <c r="P102" i="4"/>
  <c r="G12" i="7" s="1"/>
  <c r="P43" i="4"/>
  <c r="G5" i="7" s="1"/>
  <c r="V118" i="4" l="1"/>
  <c r="V59" i="4"/>
  <c r="V120" i="4" s="1"/>
  <c r="V122" i="4" s="1"/>
  <c r="S59" i="4"/>
  <c r="P118" i="4"/>
  <c r="S118" i="4"/>
  <c r="P59" i="4"/>
  <c r="P120" i="4" l="1"/>
  <c r="P122" i="4" s="1"/>
  <c r="P139" i="4"/>
  <c r="G18" i="7"/>
  <c r="V139" i="4"/>
  <c r="O18" i="7"/>
  <c r="S120" i="4"/>
  <c r="S122" i="4" s="1"/>
  <c r="S139" i="4" l="1"/>
  <c r="K18" i="7"/>
  <c r="J3" i="8" l="1"/>
  <c r="H3" i="8"/>
  <c r="F3" i="8"/>
  <c r="D3" i="8"/>
  <c r="B3" i="8"/>
  <c r="U137" i="4"/>
  <c r="R137" i="4"/>
  <c r="O137" i="4"/>
  <c r="N137" i="4"/>
  <c r="C20" i="7" s="1"/>
  <c r="U116" i="4"/>
  <c r="R116" i="4"/>
  <c r="O116" i="4"/>
  <c r="N116" i="4"/>
  <c r="C13" i="7" s="1"/>
  <c r="C21" i="5" s="1"/>
  <c r="U88" i="4"/>
  <c r="R88" i="4"/>
  <c r="O88" i="4"/>
  <c r="N88" i="4"/>
  <c r="C11" i="7" s="1"/>
  <c r="C19" i="5" s="1"/>
  <c r="U43" i="4"/>
  <c r="R43" i="4"/>
  <c r="O43" i="4"/>
  <c r="N43" i="4"/>
  <c r="C5" i="7" s="1"/>
  <c r="C13" i="5" s="1"/>
  <c r="I30" i="5"/>
  <c r="I26" i="5"/>
  <c r="I24" i="5"/>
  <c r="I21" i="5"/>
  <c r="I20" i="5"/>
  <c r="I19" i="5"/>
  <c r="I18" i="5"/>
  <c r="I14" i="5"/>
  <c r="I13" i="5"/>
  <c r="I12" i="5"/>
  <c r="H22" i="5"/>
  <c r="G22" i="5"/>
  <c r="F22" i="5"/>
  <c r="E22" i="5"/>
  <c r="D22" i="5"/>
  <c r="H15" i="5"/>
  <c r="H28" i="5" s="1"/>
  <c r="H32" i="5" s="1"/>
  <c r="G15" i="5"/>
  <c r="G28" i="5" s="1"/>
  <c r="G32" i="5" s="1"/>
  <c r="F15" i="5"/>
  <c r="E15" i="5"/>
  <c r="E28" i="5" s="1"/>
  <c r="E32" i="5" s="1"/>
  <c r="D15" i="5"/>
  <c r="D28" i="5" s="1"/>
  <c r="D32" i="5" s="1"/>
  <c r="C8" i="5"/>
  <c r="C7" i="5"/>
  <c r="C6" i="5"/>
  <c r="C5" i="5"/>
  <c r="I22" i="5" l="1"/>
  <c r="I15" i="5"/>
  <c r="I28" i="5" s="1"/>
  <c r="I32" i="5" s="1"/>
  <c r="F28" i="5"/>
  <c r="F32" i="5" s="1"/>
  <c r="J26" i="5" l="1"/>
  <c r="J13" i="5"/>
  <c r="J19" i="5"/>
  <c r="J21" i="5" l="1"/>
  <c r="N102" i="4" l="1"/>
  <c r="C12" i="7" s="1"/>
  <c r="C20" i="5" s="1"/>
  <c r="J20" i="5" s="1"/>
  <c r="U102" i="4"/>
  <c r="R102" i="4"/>
  <c r="O102" i="4"/>
  <c r="U74" i="4"/>
  <c r="R74" i="4"/>
  <c r="O74" i="4"/>
  <c r="N74" i="4"/>
  <c r="C10" i="7" s="1"/>
  <c r="C18" i="5" s="1"/>
  <c r="U57" i="4"/>
  <c r="R57" i="4"/>
  <c r="O57" i="4"/>
  <c r="N57" i="4"/>
  <c r="U29" i="4"/>
  <c r="R29" i="4"/>
  <c r="O29" i="4"/>
  <c r="N29" i="4"/>
  <c r="C4" i="7" s="1"/>
  <c r="C12" i="5" s="1"/>
  <c r="J18" i="5" l="1"/>
  <c r="J22" i="5" s="1"/>
  <c r="C22" i="5"/>
  <c r="O14" i="7"/>
  <c r="K14" i="7"/>
  <c r="C14" i="7"/>
  <c r="O118" i="4"/>
  <c r="G14" i="7"/>
  <c r="C6" i="7"/>
  <c r="U59" i="4"/>
  <c r="O7" i="7"/>
  <c r="R59" i="4"/>
  <c r="K7" i="7"/>
  <c r="O59" i="4"/>
  <c r="G7" i="7"/>
  <c r="N118" i="4"/>
  <c r="R118" i="4"/>
  <c r="U118" i="4"/>
  <c r="N59" i="4"/>
  <c r="J12" i="5"/>
  <c r="O16" i="7" l="1"/>
  <c r="C7" i="7"/>
  <c r="C14" i="5"/>
  <c r="K16" i="7"/>
  <c r="G16" i="7"/>
  <c r="C16" i="7"/>
  <c r="U120" i="4"/>
  <c r="U122" i="4" s="1"/>
  <c r="O120" i="4"/>
  <c r="O122" i="4" s="1"/>
  <c r="R120" i="4"/>
  <c r="R122" i="4" s="1"/>
  <c r="N120" i="4"/>
  <c r="O22" i="7" l="1"/>
  <c r="C15" i="5"/>
  <c r="J14" i="5"/>
  <c r="J15" i="5" s="1"/>
  <c r="W122" i="4"/>
  <c r="T122" i="4"/>
  <c r="O139" i="4"/>
  <c r="Q139" i="4" s="1"/>
  <c r="K22" i="7"/>
  <c r="G22" i="7"/>
  <c r="N122" i="4"/>
  <c r="C18" i="7" s="1"/>
  <c r="U139" i="4"/>
  <c r="W139" i="4" s="1"/>
  <c r="R139" i="4"/>
  <c r="T139" i="4" s="1"/>
  <c r="C22" i="7" l="1"/>
  <c r="C24" i="5"/>
  <c r="N139" i="4"/>
  <c r="J24" i="5" l="1"/>
  <c r="J28" i="5" s="1"/>
  <c r="C28" i="5"/>
</calcChain>
</file>

<file path=xl/sharedStrings.xml><?xml version="1.0" encoding="utf-8"?>
<sst xmlns="http://schemas.openxmlformats.org/spreadsheetml/2006/main" count="509" uniqueCount="207">
  <si>
    <t>Perkins Non-traditional Occupations by Gender Grant 2025-26</t>
  </si>
  <si>
    <r>
      <rPr>
        <b/>
        <sz val="11"/>
        <color theme="1"/>
        <rFont val="Aptos Narrow"/>
        <family val="2"/>
        <scheme val="minor"/>
      </rPr>
      <t>Program:</t>
    </r>
    <r>
      <rPr>
        <sz val="11"/>
        <color theme="1"/>
        <rFont val="Calibri"/>
        <family val="2"/>
      </rPr>
      <t xml:space="preserve"> Strengthening Career and Technical Education for the 21st Century Act</t>
    </r>
  </si>
  <si>
    <r>
      <rPr>
        <b/>
        <sz val="11"/>
        <color theme="1"/>
        <rFont val="Aptos Narrow"/>
        <family val="2"/>
        <scheme val="minor"/>
      </rPr>
      <t>Perkins Program Manager:</t>
    </r>
    <r>
      <rPr>
        <sz val="11"/>
        <color theme="1"/>
        <rFont val="Calibri"/>
        <family val="2"/>
      </rPr>
      <t xml:space="preserve"> Ciera Franks-Ongoy</t>
    </r>
  </si>
  <si>
    <r>
      <rPr>
        <b/>
        <sz val="11"/>
        <color theme="1"/>
        <rFont val="Aptos Narrow"/>
        <family val="2"/>
        <scheme val="minor"/>
      </rPr>
      <t>Phone:</t>
    </r>
    <r>
      <rPr>
        <sz val="11"/>
        <color theme="1"/>
        <rFont val="Calibri"/>
        <family val="2"/>
      </rPr>
      <t xml:space="preserve"> 406-449-9132</t>
    </r>
  </si>
  <si>
    <r>
      <rPr>
        <b/>
        <sz val="11"/>
        <color theme="1"/>
        <rFont val="Aptos Narrow"/>
        <family val="2"/>
        <scheme val="minor"/>
      </rPr>
      <t>Email:</t>
    </r>
    <r>
      <rPr>
        <sz val="11"/>
        <color theme="1"/>
        <rFont val="Calibri"/>
        <family val="2"/>
      </rPr>
      <t xml:space="preserve"> cfranksongoy@montana.edu</t>
    </r>
  </si>
  <si>
    <t>Application Due Date:</t>
  </si>
  <si>
    <t>Ongoing until funds are allocated</t>
  </si>
  <si>
    <t>Campus:</t>
  </si>
  <si>
    <t>City College</t>
  </si>
  <si>
    <t>Grant Year:</t>
  </si>
  <si>
    <t>2025-2026</t>
  </si>
  <si>
    <t>Grant Manager:</t>
  </si>
  <si>
    <t>Pfau</t>
  </si>
  <si>
    <t>Kat</t>
  </si>
  <si>
    <t>Last Name</t>
  </si>
  <si>
    <t>First Name</t>
  </si>
  <si>
    <t>3803 Central Ave</t>
  </si>
  <si>
    <t>Address</t>
  </si>
  <si>
    <t>Billings</t>
  </si>
  <si>
    <t>MT</t>
  </si>
  <si>
    <t xml:space="preserve">City </t>
  </si>
  <si>
    <t>State</t>
  </si>
  <si>
    <t>Zip Code</t>
  </si>
  <si>
    <t>406-247-3044</t>
  </si>
  <si>
    <t>Phone</t>
  </si>
  <si>
    <t>Extension</t>
  </si>
  <si>
    <t>Fax</t>
  </si>
  <si>
    <t>kpfau@msubillings.edu</t>
  </si>
  <si>
    <t>Email Address</t>
  </si>
  <si>
    <t>Fiscal Manager:</t>
  </si>
  <si>
    <t>Hanson</t>
  </si>
  <si>
    <t>Dean</t>
  </si>
  <si>
    <t>1500 University Dr</t>
  </si>
  <si>
    <t>dhanson@msubillings.edu</t>
  </si>
  <si>
    <t>Additional Perkins Contact (if applicable - this please include the Montana Career Pathways Coordinator here if your campus receives that grant):</t>
  </si>
  <si>
    <t>Payne</t>
  </si>
  <si>
    <t>Kaili</t>
  </si>
  <si>
    <t>406-247-3015</t>
  </si>
  <si>
    <t>kaili.payne@msubillings.edu</t>
  </si>
  <si>
    <t>Please provide the email addresses, names, and titles of people on your campus to be notified of grant issues</t>
  </si>
  <si>
    <t>Name/Title:</t>
  </si>
  <si>
    <t xml:space="preserve">Email Address: </t>
  </si>
  <si>
    <t>Cindy Bell</t>
  </si>
  <si>
    <t>cbell@msubillings.edu</t>
  </si>
  <si>
    <t>Vern Gagnon</t>
  </si>
  <si>
    <t>vgagnon@msubillings.edu</t>
  </si>
  <si>
    <t>Perkins Non-Trad Project</t>
  </si>
  <si>
    <t>Project Title:</t>
  </si>
  <si>
    <t>Women in the Trades</t>
  </si>
  <si>
    <t>Begin Quarter: (Please select):</t>
  </si>
  <si>
    <t>Quarter 1</t>
  </si>
  <si>
    <t>End Quarter: (Please select):</t>
  </si>
  <si>
    <t>Quarter 4</t>
  </si>
  <si>
    <t>Project Description:</t>
  </si>
  <si>
    <t xml:space="preserve">The Transportation and Industry Department at City College would like to expand the "Women in Automotive" to "Women in Trades" 
Each of City College’s transportation programs; Automotive Technician, Diesel Technician, and Autobody Collision Repair and Refinishing have a low percentage of female students compared to their male counterparts. To increase female student enrollment in these programs, City College has been hosting “Women in Automotive” classes. During each three-hour class, participants will not only tour the three programs offered at City College, but they will also learn about career opportunities in the three fields and take part in a hands-on lab in which they will learn basic automotive repair skills. The classes will be taught by our female automotive instructor and transportation and industry department chair, one of the City College diesel instructors, and a local female automotive technician in a safe, non-threatening environment. 
City College will host a total of 6 classes; the three Basic Automotive classes will instruct women on basic automotive skill such as lifting a vehicle and changing a tire; how to jump a car; identifying, checking, and changing fluids; replacing belts; and inspecting the brakes. The two Intermediate Automotive classes that will expand upon the introductory classes to include steering and suspension and fuel systems, followed by one Advanced Automotive class. Students in the Advanced Class will bring their own vehicles and learn the key components of their models such as engine size, oil type, air filters, and belts. They will also have the opportunity to change the fluids in their own vehicle.
The six mornings the transportation classes are held, we would like to run six afternoon industry classes.  Two Welding, two Construction, and two Instrumentation and Electrical (I&amp;E) classes.  These classes will also be three hours long and expose women to concepts taught in those areas.  The welding classes will use MIG welders to build a small metal project while learning the safety and career opportunities available in the welding field. The two I&amp;E classes will be a lecture and hands-on class that instructs the students about electricty and then they will replace a light fixture and light switch using tools to safety remove power from the component, and inspect for power, before performing a repair and turning the power back on to the component.   The construction classes are still in the design phase, but the proposed plan is to instruct the students on interior wall structure and how to properly identify the correct support location, and basic home repairs that involved tools and proper usage of the tools.
Requesting $5879.01.
Even though the classes are 3 hours, I have added an extra hour of pay for preparation and clean-up.
Kat (Auto): $56.08/ hr x 4 hrs x 6 days= $1,345.92
Randy (Auto): $49.28/ hr x 4 hrs x 6 days= $1,182.72
Heather (I&amp;E) $47.74/ hr x 4 hrs x 2 days = $381.92
Tim (Welding) $52.64/ hr x 4 hrs x 2 days = $453.12
Sam (Welding) $40.45/ hr x 4 hrs x 2 days = $323.60
Fringe for faculty: $3687.28 x 18.76%= $691.73
Stipend for automotive instructor, Amy Hunt: $25/ hr x 4 hrs x 6 days= $600
Stipend for female welding instructor, Stephanie Wagner: $25/ hr x 4 hours x 2 days = $200
Stipend for I &amp; E instructor Adrianna: $25/ hr x 4 hours x 2 days = $200
Stipend for Construction instructor: $25/ hr x 4 hours x 2 days $200
Boosted Facebook posts: $50/ post x 6 posts = $300
</t>
  </si>
  <si>
    <t>Expected Outcomes:</t>
  </si>
  <si>
    <t>The six industry classes are being offered with a maximum enrollment of 10 students per class, allowing 60 women to become exposed to careers typicallly filled with men. This will increase women’s exposure to high-paying careers in industry fields, additionally demonstrating that the programs taught at City College are an entry point into these careers.
The transportation classes do not have a restricted enrollment due to the three instructors who are able to help in the lab setting.  The expected exposure is 50 women as the last class requires that the student participated in an introduction class to ensure safety is covered prior to working on her own vehicle.
As we are witnessing this year with the increase in females in automotive, we anticipate an increase in the other areas following more exposure to the opportunities available.</t>
  </si>
  <si>
    <t>Describe the Evaluation of the Project:</t>
  </si>
  <si>
    <t xml:space="preserve">City College has successfully completed this grant for the past three years. The individuals who attend the session, fill out a survey at the end.  These surveys are kept and reviewed for ways the course can be enhanced. This past year, participants expressed the desire for more options of classes.  The Instrumentation &amp; Electrical (I&amp;E) instructor volunteered her time to host a basic wiring class, and it was fully enrolled in two weeks only through word of mouth from the past automotive participants and instructors.  The goal will be to expose more women to careers in Welding, Construction, I &amp; E, and Transporation.  The automotive program currently has 5 females and 17 males enrolled, the highest percentage of females in many years.
</t>
  </si>
  <si>
    <t>Grant Amount Requested:</t>
  </si>
  <si>
    <t>Administrative Costs:</t>
  </si>
  <si>
    <t>Federal Guidelines state that no more than 5% of project funds can go to administration and indirect costs.</t>
  </si>
  <si>
    <t>Please indicate if your campus will be using 5% for administrative/indirect costs:</t>
  </si>
  <si>
    <t>Yes</t>
  </si>
  <si>
    <t>Total Aministrative/Indirect Costs Requested (must not exceed 5% of Grant Amount Requested):</t>
  </si>
  <si>
    <t>Describe proposed administrative costs here, including the person performing the tasks and what they will be doing:</t>
  </si>
  <si>
    <t>$293.95 will be used for indirect costs per our Indirect Costs agreement. The indirect costs will be allocated to the Dean of City College and spent on CTE equipment.
Indirect Costs:  $5879.01 x 5% = $293.95</t>
  </si>
  <si>
    <t xml:space="preserve">Personal Services: </t>
  </si>
  <si>
    <t>Salaries</t>
  </si>
  <si>
    <t>Approved Funding</t>
  </si>
  <si>
    <t>Amendment #1</t>
  </si>
  <si>
    <t>Amended Total</t>
  </si>
  <si>
    <t>Comments/Description of Changes:</t>
  </si>
  <si>
    <t>Amendment #2</t>
  </si>
  <si>
    <t>Amendment #3</t>
  </si>
  <si>
    <t>Project #:</t>
  </si>
  <si>
    <t>Line Item Detail Description:</t>
  </si>
  <si>
    <t>Amount</t>
  </si>
  <si>
    <t>Automotive Class Kat Pfau $56.08/ hr x 4 hrs x 6 days= $1,345.92</t>
  </si>
  <si>
    <t>Automotive Class Randy Roberts  $49.28/ hr x 4 hrs x 6 days= $1,182.72</t>
  </si>
  <si>
    <t>I &amp; E Class Heather Slezak $47.74/ hr x 4 hrs x 2 days = $381.92</t>
  </si>
  <si>
    <t>Welding Class Tim Stenson $52.64/ hr x 4 hrs x 2 days = $453.12</t>
  </si>
  <si>
    <t>Welding Class Sam Russell  $40.45/ hr x 4 hrs x 2 days = $323.60</t>
  </si>
  <si>
    <t>Total Salaries:</t>
  </si>
  <si>
    <t>Hourly Wages</t>
  </si>
  <si>
    <t>Automotive Class Amy Hunt $25/ hr x 4 hrs x 6 days= $600</t>
  </si>
  <si>
    <t>Welding Class Stephanie Wagner $25/ hr x 4 hours x 2 days = $200</t>
  </si>
  <si>
    <t>I &amp; E Class Adrianna $25/ hr x 4 hours x 2 days = $200</t>
  </si>
  <si>
    <t>Construction Class Instructor $25/ hr x 4 hours x 2 days = $200</t>
  </si>
  <si>
    <t>Total Hourly Wages:</t>
  </si>
  <si>
    <t>Employee Benefits (FICA, Retirement, WC, SUE) &amp; Health Insurance (Annual Premium times % of FTE)</t>
  </si>
  <si>
    <t>Fringe for Kat Pfau $1345.92 x 18.76</t>
  </si>
  <si>
    <t>Fringe for Randy Roberts $1182.72 x 18.76</t>
  </si>
  <si>
    <t>Fringe for Heather Slezak $381.92 x 18.76</t>
  </si>
  <si>
    <t>Fringe for Tim Stenson $453.12 x 18.76</t>
  </si>
  <si>
    <t>Fringe for Sam Russell $323.60 x 18.76</t>
  </si>
  <si>
    <t>Total Employee Benefits:</t>
  </si>
  <si>
    <t>Total Personal Services:</t>
  </si>
  <si>
    <t>Operating Expenditures:</t>
  </si>
  <si>
    <t>Contracted Services</t>
  </si>
  <si>
    <t>Facebook Posts</t>
  </si>
  <si>
    <t>Total Contracted Services:</t>
  </si>
  <si>
    <t>Non-Capitalized Equipment (Minor)</t>
  </si>
  <si>
    <t>Total Non-Capitalized Equipment (Minor):</t>
  </si>
  <si>
    <t>Travel</t>
  </si>
  <si>
    <t>Total Travel:</t>
  </si>
  <si>
    <t>Other</t>
  </si>
  <si>
    <t>Total Other:</t>
  </si>
  <si>
    <t>Total Operating:</t>
  </si>
  <si>
    <t>Total Direct Costs (Personnel Services plus Operating Costs):</t>
  </si>
  <si>
    <t>Total Indirect Costs: Cannot exceed the 5% cap</t>
  </si>
  <si>
    <t>Major Equipment</t>
  </si>
  <si>
    <t>Total Major Equipment:</t>
  </si>
  <si>
    <t>Total Grant Award (Direct Costs + Indirect Costs + Major Equipment):</t>
  </si>
  <si>
    <t>Amendment Comments</t>
  </si>
  <si>
    <t>Amendment Approved:</t>
  </si>
  <si>
    <t>Approval Date:</t>
  </si>
  <si>
    <t>Approved By:</t>
  </si>
  <si>
    <t>Original Budget (Do not edit)</t>
  </si>
  <si>
    <t>Expenditure Items:</t>
  </si>
  <si>
    <t>Personal Services</t>
  </si>
  <si>
    <t>Personnel Services</t>
  </si>
  <si>
    <t>01</t>
  </si>
  <si>
    <t>02</t>
  </si>
  <si>
    <t>03</t>
  </si>
  <si>
    <t>Employee Benefits</t>
  </si>
  <si>
    <t>Total Personal Services</t>
  </si>
  <si>
    <t>Operating Expenses</t>
  </si>
  <si>
    <t>04</t>
  </si>
  <si>
    <t>05</t>
  </si>
  <si>
    <t>06</t>
  </si>
  <si>
    <t>07</t>
  </si>
  <si>
    <t>Total Operating</t>
  </si>
  <si>
    <t>Total Direct Costs</t>
  </si>
  <si>
    <t>08</t>
  </si>
  <si>
    <t>Indirect Costs</t>
  </si>
  <si>
    <t>09</t>
  </si>
  <si>
    <t>Capitalized Equipment (Major)</t>
  </si>
  <si>
    <t>Total Expenditures</t>
  </si>
  <si>
    <r>
      <t xml:space="preserve">The budget roll ups are populated by the entries on your Budget &amp; Amendment tabs - </t>
    </r>
    <r>
      <rPr>
        <b/>
        <sz val="11"/>
        <color rgb="FFC00000"/>
        <rFont val="Calibri"/>
        <family val="2"/>
      </rPr>
      <t>please do not edit</t>
    </r>
  </si>
  <si>
    <t>Original Budget</t>
  </si>
  <si>
    <t>Budget for Project #1</t>
  </si>
  <si>
    <t xml:space="preserve">Strengthening Career and Technical Education for the 21st Century Act </t>
  </si>
  <si>
    <t>(Perkins V)</t>
  </si>
  <si>
    <t>Quarterly Report of Expenditures</t>
  </si>
  <si>
    <t>Grant Recipient:</t>
  </si>
  <si>
    <t>Grant Type:</t>
  </si>
  <si>
    <t>Non-Traditional</t>
  </si>
  <si>
    <t>Fiscal Year</t>
  </si>
  <si>
    <t>Quarter Ended:</t>
  </si>
  <si>
    <t>Q1 - 9/30</t>
  </si>
  <si>
    <t>Approved Budget</t>
  </si>
  <si>
    <t>1st Quarter</t>
  </si>
  <si>
    <t>2nd Quarter</t>
  </si>
  <si>
    <t>3rd Quarter</t>
  </si>
  <si>
    <t>4th Quarter</t>
  </si>
  <si>
    <t>Final/Adj</t>
  </si>
  <si>
    <t>YTD Total</t>
  </si>
  <si>
    <t>Remaining</t>
  </si>
  <si>
    <t>Total Operating Exp.</t>
  </si>
  <si>
    <t xml:space="preserve"> Total</t>
  </si>
  <si>
    <t>Payments Received</t>
  </si>
  <si>
    <t>Balance Due</t>
  </si>
  <si>
    <t>Comments:</t>
  </si>
  <si>
    <t>I certify to the best of my knowledge and belief that the figures reported are based on true, complete, and accurate information. I further certify that the expenditures and disbursements made with these funds were used for the purposes and objectives set forth in the applicable Federal award or program participation agreement, and that the organization on behalf of which this submission is being made is and will remain in compliance with the terms and conditions of that award or program participation agreement. I am aware that the provision of any false, fictitious, or fraudulent information, or the omission of any material fact, may subject me, and the organization on behalf of which this submission is being made, to criminal, civil, or administrative penalties for fraud, false statements, false claims, or other violations. (U.S. Code Title 18, Section 1001; Title 20, Section 1097; and Title 31, Sections 3729-3730 and 3801-3812)</t>
  </si>
  <si>
    <t>Dean Hanson</t>
  </si>
  <si>
    <t>Authorized Representative</t>
  </si>
  <si>
    <t>Date</t>
  </si>
  <si>
    <t>Email Report to: Angelina Fillinger, Accounting Specialist</t>
  </si>
  <si>
    <t>afillinger@montana.edu</t>
  </si>
  <si>
    <t>Grant Type</t>
  </si>
  <si>
    <t>Grant Recipient</t>
  </si>
  <si>
    <t>Quarter Ended</t>
  </si>
  <si>
    <t>Award Name</t>
  </si>
  <si>
    <t>Quarter List</t>
  </si>
  <si>
    <t>Approval</t>
  </si>
  <si>
    <t>No</t>
  </si>
  <si>
    <t>Local Application</t>
  </si>
  <si>
    <t>Blackfeet Community College</t>
  </si>
  <si>
    <t>Equity in Fire Science</t>
  </si>
  <si>
    <t>ML Rutherford</t>
  </si>
  <si>
    <t>Q2 - 12/31</t>
  </si>
  <si>
    <t>Girls Representing in Trades</t>
  </si>
  <si>
    <t>Quarter 2</t>
  </si>
  <si>
    <t>Jacque Treaster</t>
  </si>
  <si>
    <t>Rural Reserve</t>
  </si>
  <si>
    <t>Dawson Community College</t>
  </si>
  <si>
    <t>Q3 - 3/31</t>
  </si>
  <si>
    <t>Flathead Valley Community College</t>
  </si>
  <si>
    <t>Women in Automotive</t>
  </si>
  <si>
    <t>Quarter 3</t>
  </si>
  <si>
    <t>Ciera Franks-Ongoy</t>
  </si>
  <si>
    <t>Targeted Interventions</t>
  </si>
  <si>
    <t>Q4 - 6/30</t>
  </si>
  <si>
    <t>Fort Peck Community College</t>
  </si>
  <si>
    <t>Institutions</t>
  </si>
  <si>
    <t>Final</t>
  </si>
  <si>
    <t>Gallatin College</t>
  </si>
  <si>
    <t>Ongoing</t>
  </si>
  <si>
    <t>Great Falls College</t>
  </si>
  <si>
    <t>Helena College</t>
  </si>
  <si>
    <t>Highlands College</t>
  </si>
  <si>
    <t>Miles Community College</t>
  </si>
  <si>
    <t>Missoula College</t>
  </si>
  <si>
    <t>MSU Northern</t>
  </si>
  <si>
    <t>Salish Kootenai College</t>
  </si>
  <si>
    <t>UM Western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</si>
</sst>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00000"/>
    <numFmt numFmtId="165" formatCode="[&lt;=9999999]###\-####;\(###\)\ ###\-####"/>
    <numFmt numFmtId="166" formatCode="&quot;$&quot;#,##0.00"/>
    <numFmt numFmtId="167" formatCode="mm/dd/yyyy"/>
  </numFmts>
  <fonts count="23" x14ac:knownFonts="1">
    <font>
      <sz val="11"/>
      <color theme="1"/>
      <name val="Calibri"/>
      <family val="2"/>
    </font>
    <font>
      <sz val="11"/>
      <color theme="1"/>
      <name val="Calibri"/>
      <family val="2"/>
    </font>
    <font>
      <b/>
      <sz val="11"/>
      <color theme="1"/>
      <name val="Calibri"/>
      <family val="2"/>
    </font>
    <font>
      <b/>
      <sz val="16"/>
      <color theme="1"/>
      <name val="Aptos Narrow"/>
      <family val="2"/>
      <scheme val="minor"/>
    </font>
    <font>
      <b/>
      <sz val="11"/>
      <color theme="1"/>
      <name val="Aptos Narrow"/>
      <family val="2"/>
      <scheme val="minor"/>
    </font>
    <font>
      <b/>
      <sz val="12"/>
      <color theme="1"/>
      <name val="Aptos Narrow"/>
      <family val="2"/>
      <scheme val="minor"/>
    </font>
    <font>
      <b/>
      <sz val="14"/>
      <color theme="1"/>
      <name val="Calibri"/>
      <family val="2"/>
    </font>
    <font>
      <b/>
      <sz val="12"/>
      <color theme="1"/>
      <name val="Calibri"/>
      <family val="2"/>
    </font>
    <font>
      <sz val="11"/>
      <color theme="1"/>
      <name val="Aptos Narrow"/>
      <family val="2"/>
      <scheme val="minor"/>
    </font>
    <font>
      <b/>
      <sz val="18"/>
      <color theme="1"/>
      <name val="Calibri"/>
      <family val="2"/>
    </font>
    <font>
      <sz val="18"/>
      <color theme="1"/>
      <name val="Calibri"/>
      <family val="2"/>
    </font>
    <font>
      <b/>
      <sz val="12"/>
      <color rgb="FFFF0000"/>
      <name val="Calibri"/>
      <family val="2"/>
    </font>
    <font>
      <u/>
      <sz val="11"/>
      <color theme="10"/>
      <name val="Calibri"/>
      <family val="2"/>
    </font>
    <font>
      <u/>
      <sz val="11"/>
      <color theme="10"/>
      <name val="Aptos Narrow"/>
      <family val="2"/>
      <scheme val="minor"/>
    </font>
    <font>
      <b/>
      <i/>
      <sz val="11"/>
      <color theme="1"/>
      <name val="Calibri"/>
      <family val="2"/>
    </font>
    <font>
      <sz val="14"/>
      <color theme="1"/>
      <name val="Calibri"/>
      <family val="2"/>
    </font>
    <font>
      <sz val="11"/>
      <color rgb="FFC00000"/>
      <name val="Calibri"/>
      <family val="2"/>
    </font>
    <font>
      <b/>
      <sz val="11"/>
      <color rgb="FFC00000"/>
      <name val="Calibri"/>
      <family val="2"/>
    </font>
    <font>
      <b/>
      <u/>
      <sz val="14"/>
      <color theme="1"/>
      <name val="Calibri"/>
      <family val="2"/>
    </font>
    <font>
      <sz val="10"/>
      <name val="Arial"/>
      <family val="2"/>
    </font>
    <font>
      <u/>
      <sz val="10"/>
      <color indexed="12"/>
      <name val="Verdana"/>
      <family val="2"/>
    </font>
    <font>
      <sz val="10"/>
      <name val="Verdana"/>
      <family val="2"/>
    </font>
    <font>
      <sz val="11"/>
      <color rgb="FF000000"/>
      <name val="Calibri"/>
      <family val="2"/>
    </font>
  </fonts>
  <fills count="2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D6B4E4"/>
        <bgColor indexed="64"/>
      </patternFill>
    </fill>
    <fill>
      <patternFill patternType="solid">
        <fgColor rgb="FFB9E5E5"/>
        <bgColor indexed="64"/>
      </patternFill>
    </fill>
    <fill>
      <patternFill patternType="solid">
        <fgColor theme="9" tint="0.59999389629810485"/>
        <bgColor indexed="64"/>
      </patternFill>
    </fill>
    <fill>
      <patternFill patternType="solid">
        <fgColor rgb="FFEFC7C3"/>
        <bgColor indexed="64"/>
      </patternFill>
    </fill>
    <fill>
      <patternFill patternType="solid">
        <fgColor rgb="FFFFE699"/>
        <bgColor indexed="64"/>
      </patternFill>
    </fill>
    <fill>
      <patternFill patternType="solid">
        <fgColor rgb="FFA9D08E"/>
        <bgColor indexed="64"/>
      </patternFill>
    </fill>
    <fill>
      <patternFill patternType="solid">
        <fgColor rgb="FFB4C6E7"/>
        <bgColor indexed="64"/>
      </patternFill>
    </fill>
    <fill>
      <patternFill patternType="solid">
        <fgColor rgb="FFE2EFDA"/>
        <bgColor indexed="64"/>
      </patternFill>
    </fill>
    <fill>
      <patternFill patternType="solid">
        <fgColor theme="8" tint="0.79998168889431442"/>
        <bgColor indexed="64"/>
      </patternFill>
    </fill>
    <fill>
      <patternFill patternType="mediumGray">
        <bgColor theme="0" tint="-0.14996795556505021"/>
      </patternFill>
    </fill>
    <fill>
      <patternFill patternType="solid">
        <fgColor rgb="FFFFCC66"/>
        <bgColor indexed="64"/>
      </patternFill>
    </fill>
    <fill>
      <patternFill patternType="solid">
        <fgColor theme="6" tint="0.59999389629810485"/>
        <bgColor indexed="64"/>
      </patternFill>
    </fill>
  </fills>
  <borders count="75">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auto="1"/>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thin">
        <color theme="0"/>
      </left>
      <right style="medium">
        <color auto="1"/>
      </right>
      <top style="medium">
        <color auto="1"/>
      </top>
      <bottom style="medium">
        <color auto="1"/>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right/>
      <top style="thin">
        <color theme="0"/>
      </top>
      <bottom/>
      <diagonal/>
    </border>
    <border>
      <left style="thin">
        <color theme="2"/>
      </left>
      <right style="thin">
        <color theme="2"/>
      </right>
      <top/>
      <bottom/>
      <diagonal/>
    </border>
    <border>
      <left style="thin">
        <color theme="2"/>
      </left>
      <right style="thin">
        <color theme="2"/>
      </right>
      <top/>
      <bottom style="thin">
        <color theme="2"/>
      </bottom>
      <diagonal/>
    </border>
    <border>
      <left style="thin">
        <color theme="0"/>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theme="0"/>
      </right>
      <top style="thin">
        <color theme="2"/>
      </top>
      <bottom/>
      <diagonal/>
    </border>
    <border>
      <left style="thin">
        <color theme="0"/>
      </left>
      <right style="thin">
        <color theme="2"/>
      </right>
      <top/>
      <bottom style="thin">
        <color theme="2"/>
      </bottom>
      <diagonal/>
    </border>
    <border>
      <left style="thin">
        <color theme="2"/>
      </left>
      <right style="thin">
        <color theme="0"/>
      </right>
      <top/>
      <bottom style="thin">
        <color theme="2"/>
      </bottom>
      <diagonal/>
    </border>
    <border>
      <left style="thin">
        <color theme="2"/>
      </left>
      <right style="thin">
        <color theme="2"/>
      </right>
      <top style="thin">
        <color theme="2"/>
      </top>
      <bottom style="thin">
        <color theme="2"/>
      </bottom>
      <diagonal/>
    </border>
    <border>
      <left style="thin">
        <color theme="0"/>
      </left>
      <right style="thin">
        <color theme="2"/>
      </right>
      <top style="thin">
        <color theme="2"/>
      </top>
      <bottom style="thin">
        <color theme="2"/>
      </bottom>
      <diagonal/>
    </border>
    <border>
      <left style="thin">
        <color theme="2"/>
      </left>
      <right style="medium">
        <color auto="1"/>
      </right>
      <top style="thin">
        <color theme="2"/>
      </top>
      <bottom style="thin">
        <color theme="2"/>
      </bottom>
      <diagonal/>
    </border>
    <border>
      <left style="thin">
        <color theme="0"/>
      </left>
      <right style="thin">
        <color theme="2"/>
      </right>
      <top/>
      <bottom/>
      <diagonal/>
    </border>
    <border>
      <left style="medium">
        <color indexed="64"/>
      </left>
      <right style="thin">
        <color theme="2"/>
      </right>
      <top style="medium">
        <color theme="2"/>
      </top>
      <bottom style="medium">
        <color theme="2"/>
      </bottom>
      <diagonal/>
    </border>
    <border>
      <left style="thin">
        <color theme="2"/>
      </left>
      <right style="thin">
        <color theme="2"/>
      </right>
      <top style="medium">
        <color theme="2"/>
      </top>
      <bottom style="medium">
        <color theme="2"/>
      </bottom>
      <diagonal/>
    </border>
    <border>
      <left style="thin">
        <color theme="2"/>
      </left>
      <right style="medium">
        <color indexed="64"/>
      </right>
      <top style="medium">
        <color theme="2"/>
      </top>
      <bottom style="medium">
        <color theme="2"/>
      </bottom>
      <diagonal/>
    </border>
    <border>
      <left style="medium">
        <color indexed="64"/>
      </left>
      <right style="thin">
        <color theme="0"/>
      </right>
      <top style="medium">
        <color theme="2"/>
      </top>
      <bottom style="medium">
        <color theme="2"/>
      </bottom>
      <diagonal/>
    </border>
    <border>
      <left style="thin">
        <color theme="2"/>
      </left>
      <right style="thin">
        <color theme="0"/>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indexed="64"/>
      </left>
      <right style="thin">
        <color indexed="64"/>
      </right>
      <top style="thin">
        <color indexed="64"/>
      </top>
      <bottom style="medium">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right style="thin">
        <color indexed="64"/>
      </right>
      <top/>
      <bottom/>
      <diagonal/>
    </border>
    <border>
      <left style="medium">
        <color auto="1"/>
      </left>
      <right style="medium">
        <color auto="1"/>
      </right>
      <top style="medium">
        <color auto="1"/>
      </top>
      <bottom style="double">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n">
        <color indexed="64"/>
      </top>
      <bottom style="double">
        <color indexed="64"/>
      </bottom>
      <diagonal/>
    </border>
    <border>
      <left/>
      <right style="medium">
        <color indexed="64"/>
      </right>
      <top style="thin">
        <color theme="0"/>
      </top>
      <bottom style="thin">
        <color theme="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thin">
        <color theme="0"/>
      </right>
      <top style="thin">
        <color auto="1"/>
      </top>
      <bottom style="thin">
        <color auto="1"/>
      </bottom>
      <diagonal/>
    </border>
    <border>
      <left style="medium">
        <color auto="1"/>
      </left>
      <right style="thin">
        <color theme="0"/>
      </right>
      <top/>
      <bottom style="thin">
        <color theme="0"/>
      </bottom>
      <diagonal/>
    </border>
    <border>
      <left style="thin">
        <color theme="0"/>
      </left>
      <right style="medium">
        <color auto="1"/>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indexed="64"/>
      </bottom>
      <diagonal/>
    </border>
  </borders>
  <cellStyleXfs count="6">
    <xf numFmtId="0" fontId="0" fillId="0" borderId="0"/>
    <xf numFmtId="0" fontId="8" fillId="0" borderId="0"/>
    <xf numFmtId="0" fontId="13" fillId="0" borderId="0" applyNumberFormat="0" applyFill="0" applyBorder="0" applyAlignment="0" applyProtection="0"/>
    <xf numFmtId="0" fontId="19" fillId="0" borderId="0"/>
    <xf numFmtId="0" fontId="20" fillId="0" borderId="0" applyNumberFormat="0" applyFill="0" applyBorder="0" applyAlignment="0" applyProtection="0">
      <alignment vertical="top"/>
      <protection locked="0"/>
    </xf>
    <xf numFmtId="43" fontId="21" fillId="0" borderId="0" applyFont="0" applyFill="0" applyBorder="0" applyAlignment="0" applyProtection="0"/>
  </cellStyleXfs>
  <cellXfs count="305">
    <xf numFmtId="0" fontId="0" fillId="0" borderId="0" xfId="0"/>
    <xf numFmtId="0" fontId="0" fillId="2" borderId="5" xfId="0" applyFill="1" applyBorder="1" applyAlignment="1" applyProtection="1">
      <alignment horizontal="left"/>
      <protection locked="0"/>
    </xf>
    <xf numFmtId="0" fontId="0" fillId="2" borderId="5" xfId="0" applyFill="1" applyBorder="1" applyProtection="1">
      <protection locked="0"/>
    </xf>
    <xf numFmtId="0" fontId="1" fillId="0" borderId="42" xfId="1" applyFont="1" applyBorder="1" applyProtection="1">
      <protection locked="0"/>
    </xf>
    <xf numFmtId="0" fontId="12" fillId="0" borderId="0" xfId="2" applyFont="1" applyBorder="1" applyAlignment="1" applyProtection="1"/>
    <xf numFmtId="0" fontId="2" fillId="0" borderId="0" xfId="0" applyFont="1"/>
    <xf numFmtId="0" fontId="6" fillId="0" borderId="0" xfId="0" applyFont="1"/>
    <xf numFmtId="0" fontId="15" fillId="0" borderId="0" xfId="0" applyFont="1"/>
    <xf numFmtId="166" fontId="18" fillId="11" borderId="0" xfId="0" applyNumberFormat="1" applyFont="1" applyFill="1" applyAlignment="1">
      <alignment horizontal="center" vertical="center"/>
    </xf>
    <xf numFmtId="0" fontId="18" fillId="0" borderId="0" xfId="0" applyFont="1" applyAlignment="1">
      <alignment horizontal="center" vertical="center"/>
    </xf>
    <xf numFmtId="7" fontId="18" fillId="11" borderId="0" xfId="0" applyNumberFormat="1" applyFont="1" applyFill="1" applyAlignment="1">
      <alignment horizontal="center" vertical="center"/>
    </xf>
    <xf numFmtId="0" fontId="7" fillId="0" borderId="0" xfId="0" applyFont="1"/>
    <xf numFmtId="166" fontId="0" fillId="0" borderId="0" xfId="0" applyNumberFormat="1"/>
    <xf numFmtId="7" fontId="0" fillId="0" borderId="0" xfId="0" applyNumberFormat="1"/>
    <xf numFmtId="44" fontId="1" fillId="0" borderId="46" xfId="1" applyNumberFormat="1" applyFont="1" applyBorder="1" applyProtection="1">
      <protection locked="0"/>
    </xf>
    <xf numFmtId="44" fontId="1" fillId="0" borderId="50" xfId="1" applyNumberFormat="1" applyFont="1" applyBorder="1" applyProtection="1">
      <protection locked="0"/>
    </xf>
    <xf numFmtId="44" fontId="2" fillId="0" borderId="5" xfId="1" applyNumberFormat="1" applyFont="1" applyBorder="1" applyProtection="1">
      <protection locked="0"/>
    </xf>
    <xf numFmtId="0" fontId="0" fillId="0" borderId="46" xfId="0" applyBorder="1" applyAlignment="1" applyProtection="1">
      <alignment horizontal="left" vertical="top"/>
      <protection locked="0"/>
    </xf>
    <xf numFmtId="0" fontId="0" fillId="0" borderId="7" xfId="0" applyBorder="1" applyProtection="1">
      <protection locked="0"/>
    </xf>
    <xf numFmtId="0" fontId="0" fillId="0" borderId="46" xfId="0" applyBorder="1" applyProtection="1">
      <protection locked="0"/>
    </xf>
    <xf numFmtId="167" fontId="0" fillId="0" borderId="46" xfId="0" applyNumberFormat="1" applyBorder="1" applyAlignment="1" applyProtection="1">
      <alignment horizontal="left"/>
      <protection locked="0"/>
    </xf>
    <xf numFmtId="0" fontId="0" fillId="0" borderId="46" xfId="0" applyBorder="1" applyAlignment="1" applyProtection="1">
      <alignment horizontal="left"/>
      <protection locked="0"/>
    </xf>
    <xf numFmtId="0" fontId="3" fillId="2" borderId="0" xfId="0" applyFont="1" applyFill="1"/>
    <xf numFmtId="0" fontId="0" fillId="2" borderId="0" xfId="0" applyFill="1" applyAlignment="1">
      <alignment horizontal="left"/>
    </xf>
    <xf numFmtId="0" fontId="0" fillId="2" borderId="0" xfId="0" applyFill="1"/>
    <xf numFmtId="0" fontId="0" fillId="0" borderId="6" xfId="0" applyBorder="1"/>
    <xf numFmtId="0" fontId="0" fillId="0" borderId="7" xfId="0" applyBorder="1"/>
    <xf numFmtId="0" fontId="4" fillId="2" borderId="0" xfId="0" applyFont="1" applyFill="1" applyAlignment="1">
      <alignment horizontal="left"/>
    </xf>
    <xf numFmtId="0" fontId="4" fillId="2" borderId="0" xfId="0" applyFont="1" applyFill="1"/>
    <xf numFmtId="0" fontId="0" fillId="2" borderId="1" xfId="0" applyFill="1" applyBorder="1"/>
    <xf numFmtId="0" fontId="4" fillId="2" borderId="0" xfId="0" applyFont="1" applyFill="1" applyAlignment="1">
      <alignment horizontal="right"/>
    </xf>
    <xf numFmtId="0" fontId="0" fillId="2" borderId="5" xfId="0" applyFill="1" applyBorder="1" applyAlignment="1">
      <alignment horizontal="left"/>
    </xf>
    <xf numFmtId="0" fontId="5" fillId="2" borderId="0" xfId="0" applyFont="1" applyFill="1"/>
    <xf numFmtId="0" fontId="5" fillId="2" borderId="0" xfId="0" applyFont="1" applyFill="1" applyAlignment="1">
      <alignment horizontal="left"/>
    </xf>
    <xf numFmtId="0" fontId="0" fillId="2" borderId="0" xfId="0" applyFill="1" applyAlignment="1">
      <alignment wrapText="1"/>
    </xf>
    <xf numFmtId="0" fontId="0" fillId="2" borderId="0" xfId="0" applyFill="1" applyAlignment="1">
      <alignment horizontal="left" wrapText="1"/>
    </xf>
    <xf numFmtId="0" fontId="0" fillId="2" borderId="0" xfId="0" applyFill="1" applyAlignment="1">
      <alignment horizontal="center"/>
    </xf>
    <xf numFmtId="0" fontId="0" fillId="6" borderId="36" xfId="0" applyFill="1" applyBorder="1"/>
    <xf numFmtId="0" fontId="0" fillId="6" borderId="39" xfId="0" applyFill="1" applyBorder="1"/>
    <xf numFmtId="0" fontId="6" fillId="5" borderId="7" xfId="0" applyFont="1" applyFill="1" applyBorder="1" applyAlignment="1">
      <alignment horizontal="left"/>
    </xf>
    <xf numFmtId="0" fontId="0" fillId="5" borderId="7" xfId="0" applyFill="1" applyBorder="1"/>
    <xf numFmtId="44" fontId="6" fillId="2" borderId="0" xfId="0" applyNumberFormat="1" applyFont="1" applyFill="1" applyAlignment="1">
      <alignment horizontal="center"/>
    </xf>
    <xf numFmtId="0" fontId="0" fillId="2" borderId="7" xfId="0" applyFill="1" applyBorder="1"/>
    <xf numFmtId="0" fontId="0" fillId="2" borderId="7" xfId="0" applyFill="1" applyBorder="1" applyAlignment="1">
      <alignment horizontal="center"/>
    </xf>
    <xf numFmtId="0" fontId="0" fillId="2" borderId="11" xfId="0" applyFill="1" applyBorder="1"/>
    <xf numFmtId="0" fontId="0" fillId="2" borderId="7" xfId="0" applyFill="1" applyBorder="1" applyAlignment="1">
      <alignment horizontal="left"/>
    </xf>
    <xf numFmtId="0" fontId="0" fillId="2" borderId="10" xfId="0" applyFill="1" applyBorder="1"/>
    <xf numFmtId="0" fontId="0" fillId="2" borderId="6" xfId="0" applyFill="1" applyBorder="1"/>
    <xf numFmtId="0" fontId="0" fillId="2" borderId="10" xfId="0" applyFill="1" applyBorder="1" applyAlignment="1">
      <alignment horizontal="left"/>
    </xf>
    <xf numFmtId="0" fontId="0" fillId="2" borderId="6" xfId="0" applyFill="1" applyBorder="1" applyAlignment="1">
      <alignment vertical="top"/>
    </xf>
    <xf numFmtId="0" fontId="0" fillId="2" borderId="7" xfId="0" applyFill="1" applyBorder="1" applyAlignment="1">
      <alignment vertical="top"/>
    </xf>
    <xf numFmtId="0" fontId="0" fillId="2" borderId="11" xfId="0" applyFill="1" applyBorder="1" applyAlignment="1">
      <alignment vertical="top"/>
    </xf>
    <xf numFmtId="0" fontId="7" fillId="15" borderId="46" xfId="0" applyFont="1" applyFill="1" applyBorder="1" applyAlignment="1">
      <alignment horizontal="center" vertical="center"/>
    </xf>
    <xf numFmtId="0" fontId="2" fillId="4" borderId="46" xfId="0" applyFont="1" applyFill="1" applyBorder="1" applyAlignment="1">
      <alignment horizontal="left"/>
    </xf>
    <xf numFmtId="0" fontId="0" fillId="4" borderId="46" xfId="0" applyFill="1" applyBorder="1" applyAlignment="1">
      <alignment horizontal="center"/>
    </xf>
    <xf numFmtId="0" fontId="2" fillId="2" borderId="11" xfId="0" applyFont="1" applyFill="1" applyBorder="1"/>
    <xf numFmtId="166" fontId="2" fillId="2" borderId="11" xfId="0" applyNumberFormat="1" applyFont="1" applyFill="1" applyBorder="1"/>
    <xf numFmtId="0" fontId="2" fillId="2" borderId="53" xfId="0" applyFont="1" applyFill="1" applyBorder="1" applyAlignment="1">
      <alignment horizontal="right"/>
    </xf>
    <xf numFmtId="0" fontId="2" fillId="2" borderId="8" xfId="0" applyFont="1" applyFill="1" applyBorder="1" applyAlignment="1">
      <alignment horizontal="center"/>
    </xf>
    <xf numFmtId="44" fontId="2" fillId="4" borderId="46" xfId="0" applyNumberFormat="1" applyFont="1" applyFill="1" applyBorder="1"/>
    <xf numFmtId="0" fontId="2" fillId="2" borderId="11" xfId="0" applyFont="1" applyFill="1" applyBorder="1" applyAlignment="1">
      <alignment horizontal="center"/>
    </xf>
    <xf numFmtId="0" fontId="0" fillId="2" borderId="12" xfId="0" applyFill="1" applyBorder="1"/>
    <xf numFmtId="0" fontId="0" fillId="2" borderId="10" xfId="0" applyFill="1" applyBorder="1" applyAlignment="1">
      <alignment horizontal="center"/>
    </xf>
    <xf numFmtId="0" fontId="0" fillId="2" borderId="12" xfId="0" applyFill="1" applyBorder="1" applyAlignment="1">
      <alignment horizontal="center"/>
    </xf>
    <xf numFmtId="166" fontId="2" fillId="2" borderId="11" xfId="0" applyNumberFormat="1" applyFont="1" applyFill="1" applyBorder="1" applyAlignment="1">
      <alignment horizontal="right"/>
    </xf>
    <xf numFmtId="0" fontId="2" fillId="2" borderId="7" xfId="0" applyFont="1" applyFill="1" applyBorder="1"/>
    <xf numFmtId="0" fontId="2" fillId="2" borderId="10" xfId="0" applyFont="1" applyFill="1" applyBorder="1"/>
    <xf numFmtId="166" fontId="2" fillId="2" borderId="12" xfId="0" applyNumberFormat="1" applyFont="1" applyFill="1" applyBorder="1"/>
    <xf numFmtId="0" fontId="2" fillId="2" borderId="7" xfId="0" applyFont="1" applyFill="1" applyBorder="1" applyAlignment="1">
      <alignment horizontal="center"/>
    </xf>
    <xf numFmtId="166" fontId="2" fillId="2" borderId="12" xfId="0" applyNumberFormat="1" applyFont="1" applyFill="1" applyBorder="1" applyAlignment="1">
      <alignment horizontal="center"/>
    </xf>
    <xf numFmtId="0" fontId="9" fillId="2" borderId="7" xfId="0" applyFont="1" applyFill="1" applyBorder="1"/>
    <xf numFmtId="0" fontId="9" fillId="2" borderId="9" xfId="0" applyFont="1" applyFill="1" applyBorder="1"/>
    <xf numFmtId="0" fontId="9" fillId="14" borderId="43" xfId="0" applyFont="1" applyFill="1" applyBorder="1"/>
    <xf numFmtId="0" fontId="9" fillId="14" borderId="44" xfId="0" applyFont="1" applyFill="1" applyBorder="1"/>
    <xf numFmtId="0" fontId="9" fillId="14" borderId="70" xfId="0" applyFont="1" applyFill="1" applyBorder="1"/>
    <xf numFmtId="0" fontId="9" fillId="14" borderId="57" xfId="0" applyFont="1" applyFill="1" applyBorder="1" applyAlignment="1">
      <alignment horizontal="right"/>
    </xf>
    <xf numFmtId="166" fontId="9" fillId="2" borderId="51" xfId="0" applyNumberFormat="1" applyFont="1" applyFill="1" applyBorder="1"/>
    <xf numFmtId="44" fontId="9" fillId="14" borderId="54" xfId="0" applyNumberFormat="1" applyFont="1" applyFill="1" applyBorder="1"/>
    <xf numFmtId="0" fontId="9" fillId="2" borderId="6" xfId="0" applyFont="1" applyFill="1" applyBorder="1" applyAlignment="1">
      <alignment horizontal="center"/>
    </xf>
    <xf numFmtId="0" fontId="10" fillId="0" borderId="7" xfId="0" applyFont="1" applyBorder="1"/>
    <xf numFmtId="166" fontId="2" fillId="2" borderId="7" xfId="0" applyNumberFormat="1" applyFont="1" applyFill="1" applyBorder="1"/>
    <xf numFmtId="0" fontId="7" fillId="13" borderId="46" xfId="0" applyFont="1" applyFill="1" applyBorder="1" applyAlignment="1">
      <alignment horizontal="center" vertical="center"/>
    </xf>
    <xf numFmtId="166" fontId="2" fillId="2" borderId="7" xfId="0" applyNumberFormat="1" applyFont="1" applyFill="1" applyBorder="1" applyAlignment="1">
      <alignment horizontal="right"/>
    </xf>
    <xf numFmtId="166" fontId="2" fillId="2" borderId="10" xfId="0" applyNumberFormat="1" applyFont="1" applyFill="1" applyBorder="1"/>
    <xf numFmtId="0" fontId="7" fillId="9" borderId="46" xfId="0" applyFont="1" applyFill="1" applyBorder="1" applyAlignment="1">
      <alignment horizontal="center" vertical="center"/>
    </xf>
    <xf numFmtId="0" fontId="7" fillId="10" borderId="43" xfId="0" applyFont="1" applyFill="1" applyBorder="1" applyAlignment="1">
      <alignment vertical="center"/>
    </xf>
    <xf numFmtId="0" fontId="7" fillId="10" borderId="46" xfId="0" applyFont="1" applyFill="1" applyBorder="1" applyAlignment="1">
      <alignment horizontal="center" vertical="center"/>
    </xf>
    <xf numFmtId="0" fontId="2" fillId="2" borderId="7" xfId="0" applyFont="1" applyFill="1" applyBorder="1" applyAlignment="1">
      <alignment horizontal="left"/>
    </xf>
    <xf numFmtId="0" fontId="2" fillId="2" borderId="7" xfId="0" applyFont="1" applyFill="1" applyBorder="1" applyAlignment="1">
      <alignment horizontal="right"/>
    </xf>
    <xf numFmtId="0" fontId="7" fillId="19" borderId="46" xfId="0" applyFont="1" applyFill="1" applyBorder="1" applyAlignment="1">
      <alignment horizontal="center" vertical="center"/>
    </xf>
    <xf numFmtId="0" fontId="9" fillId="14" borderId="55" xfId="0" applyFont="1" applyFill="1" applyBorder="1"/>
    <xf numFmtId="0" fontId="6" fillId="2" borderId="7" xfId="0" applyFont="1" applyFill="1" applyBorder="1"/>
    <xf numFmtId="0" fontId="6" fillId="2" borderId="10" xfId="0" applyFont="1" applyFill="1" applyBorder="1"/>
    <xf numFmtId="0" fontId="2" fillId="2" borderId="12" xfId="0" applyFont="1" applyFill="1" applyBorder="1"/>
    <xf numFmtId="166" fontId="6" fillId="2" borderId="51" xfId="0" applyNumberFormat="1" applyFont="1" applyFill="1" applyBorder="1"/>
    <xf numFmtId="0" fontId="6" fillId="2" borderId="6" xfId="0" applyFont="1" applyFill="1" applyBorder="1" applyAlignment="1">
      <alignment horizontal="center"/>
    </xf>
    <xf numFmtId="0" fontId="15" fillId="0" borderId="7" xfId="0" applyFont="1" applyBorder="1"/>
    <xf numFmtId="0" fontId="9" fillId="8" borderId="43" xfId="0" applyFont="1" applyFill="1" applyBorder="1"/>
    <xf numFmtId="0" fontId="9" fillId="8" borderId="45" xfId="0" applyFont="1" applyFill="1" applyBorder="1"/>
    <xf numFmtId="0" fontId="9" fillId="8" borderId="44" xfId="0" applyFont="1" applyFill="1" applyBorder="1"/>
    <xf numFmtId="0" fontId="9" fillId="8" borderId="45" xfId="0" applyFont="1" applyFill="1" applyBorder="1" applyAlignment="1">
      <alignment horizontal="right"/>
    </xf>
    <xf numFmtId="44" fontId="9" fillId="8" borderId="64" xfId="0" applyNumberFormat="1" applyFont="1" applyFill="1" applyBorder="1"/>
    <xf numFmtId="166" fontId="9" fillId="2" borderId="7" xfId="0" applyNumberFormat="1" applyFont="1" applyFill="1" applyBorder="1"/>
    <xf numFmtId="0" fontId="9" fillId="20" borderId="55" xfId="0" applyFont="1" applyFill="1" applyBorder="1" applyAlignment="1">
      <alignment horizontal="center"/>
    </xf>
    <xf numFmtId="0" fontId="9" fillId="20" borderId="56" xfId="0" applyFont="1" applyFill="1" applyBorder="1"/>
    <xf numFmtId="0" fontId="9" fillId="20" borderId="57" xfId="0" applyFont="1" applyFill="1" applyBorder="1" applyAlignment="1">
      <alignment horizontal="right"/>
    </xf>
    <xf numFmtId="44" fontId="9" fillId="20" borderId="64" xfId="0" applyNumberFormat="1" applyFont="1" applyFill="1" applyBorder="1"/>
    <xf numFmtId="0" fontId="7" fillId="12" borderId="46" xfId="0" applyFont="1" applyFill="1" applyBorder="1" applyAlignment="1">
      <alignment horizontal="center" vertical="center"/>
    </xf>
    <xf numFmtId="0" fontId="10" fillId="2" borderId="9" xfId="0" applyFont="1" applyFill="1" applyBorder="1"/>
    <xf numFmtId="0" fontId="10" fillId="17" borderId="43" xfId="0" applyFont="1" applyFill="1" applyBorder="1"/>
    <xf numFmtId="0" fontId="9" fillId="17" borderId="44" xfId="0" applyFont="1" applyFill="1" applyBorder="1"/>
    <xf numFmtId="0" fontId="9" fillId="17" borderId="45" xfId="0" applyFont="1" applyFill="1" applyBorder="1" applyAlignment="1">
      <alignment horizontal="right"/>
    </xf>
    <xf numFmtId="44" fontId="9" fillId="17" borderId="65" xfId="0" applyNumberFormat="1" applyFont="1" applyFill="1" applyBorder="1"/>
    <xf numFmtId="0" fontId="0" fillId="0" borderId="11" xfId="0" applyBorder="1"/>
    <xf numFmtId="0" fontId="0" fillId="0" borderId="9" xfId="0" applyBorder="1"/>
    <xf numFmtId="0" fontId="2" fillId="10" borderId="46" xfId="0" applyFont="1" applyFill="1" applyBorder="1" applyAlignment="1">
      <alignment horizontal="center"/>
    </xf>
    <xf numFmtId="0" fontId="2" fillId="0" borderId="9" xfId="0" applyFont="1" applyBorder="1" applyAlignment="1">
      <alignment horizontal="right"/>
    </xf>
    <xf numFmtId="0" fontId="0" fillId="0" borderId="46" xfId="0" applyBorder="1"/>
    <xf numFmtId="44" fontId="0" fillId="2" borderId="5" xfId="0" applyNumberFormat="1" applyFill="1" applyBorder="1" applyProtection="1">
      <protection locked="0"/>
    </xf>
    <xf numFmtId="0" fontId="2" fillId="4" borderId="46" xfId="0" applyFont="1" applyFill="1" applyBorder="1" applyAlignment="1">
      <alignment horizontal="center"/>
    </xf>
    <xf numFmtId="44" fontId="0" fillId="0" borderId="46" xfId="0" applyNumberFormat="1" applyBorder="1" applyAlignment="1">
      <alignment horizontal="left" vertical="top"/>
    </xf>
    <xf numFmtId="44" fontId="22" fillId="0" borderId="46" xfId="0" applyNumberFormat="1" applyFont="1" applyBorder="1" applyAlignment="1">
      <alignment horizontal="left" vertical="top"/>
    </xf>
    <xf numFmtId="44" fontId="22" fillId="0" borderId="74" xfId="0" applyNumberFormat="1" applyFont="1" applyBorder="1" applyAlignment="1">
      <alignment horizontal="left" vertical="top"/>
    </xf>
    <xf numFmtId="44" fontId="0" fillId="0" borderId="46" xfId="0" applyNumberFormat="1" applyBorder="1" applyAlignment="1" applyProtection="1">
      <alignment horizontal="left" vertical="top"/>
      <protection locked="0"/>
    </xf>
    <xf numFmtId="166" fontId="0" fillId="0" borderId="46" xfId="0" applyNumberFormat="1" applyBorder="1" applyAlignment="1" applyProtection="1">
      <alignment horizontal="left" vertical="top"/>
      <protection locked="0"/>
    </xf>
    <xf numFmtId="44" fontId="22" fillId="0" borderId="46" xfId="0" applyNumberFormat="1" applyFont="1" applyBorder="1" applyAlignment="1" applyProtection="1">
      <alignment horizontal="left" vertical="top"/>
      <protection locked="0"/>
    </xf>
    <xf numFmtId="166" fontId="22" fillId="0" borderId="46" xfId="0" applyNumberFormat="1" applyFont="1" applyBorder="1" applyAlignment="1" applyProtection="1">
      <alignment horizontal="left" vertical="top"/>
      <protection locked="0"/>
    </xf>
    <xf numFmtId="0" fontId="22" fillId="0" borderId="46" xfId="0" applyFont="1" applyBorder="1" applyAlignment="1" applyProtection="1">
      <alignment horizontal="left" vertical="top"/>
      <protection locked="0"/>
    </xf>
    <xf numFmtId="166" fontId="22" fillId="0" borderId="46" xfId="0" applyNumberFormat="1" applyFont="1" applyBorder="1" applyAlignment="1" applyProtection="1">
      <alignment horizontal="left" vertical="top" wrapText="1"/>
      <protection locked="0"/>
    </xf>
    <xf numFmtId="44" fontId="0" fillId="0" borderId="73" xfId="0" applyNumberFormat="1" applyBorder="1" applyProtection="1">
      <protection locked="0"/>
    </xf>
    <xf numFmtId="44" fontId="22" fillId="0" borderId="74" xfId="0" applyNumberFormat="1" applyFont="1" applyBorder="1" applyAlignment="1" applyProtection="1">
      <alignment horizontal="left" vertical="top"/>
      <protection locked="0"/>
    </xf>
    <xf numFmtId="166" fontId="22" fillId="0" borderId="74" xfId="0" applyNumberFormat="1" applyFont="1" applyBorder="1" applyAlignment="1" applyProtection="1">
      <alignment horizontal="left" vertical="top"/>
      <protection locked="0"/>
    </xf>
    <xf numFmtId="0" fontId="6" fillId="0" borderId="0" xfId="1" applyFont="1"/>
    <xf numFmtId="0" fontId="1" fillId="0" borderId="0" xfId="1" applyFont="1"/>
    <xf numFmtId="0" fontId="2" fillId="0" borderId="0" xfId="1" applyFont="1" applyAlignment="1">
      <alignment horizontal="right"/>
    </xf>
    <xf numFmtId="0" fontId="2" fillId="0" borderId="0" xfId="1" applyFont="1" applyAlignment="1">
      <alignment horizontal="center"/>
    </xf>
    <xf numFmtId="0" fontId="2" fillId="4" borderId="43" xfId="1" applyFont="1" applyFill="1" applyBorder="1"/>
    <xf numFmtId="0" fontId="2" fillId="4" borderId="44" xfId="1" applyFont="1" applyFill="1" applyBorder="1"/>
    <xf numFmtId="0" fontId="1" fillId="4" borderId="44" xfId="1" applyFont="1" applyFill="1" applyBorder="1"/>
    <xf numFmtId="0" fontId="1" fillId="4" borderId="45" xfId="1" applyFont="1" applyFill="1" applyBorder="1"/>
    <xf numFmtId="49" fontId="1" fillId="0" borderId="46" xfId="1" applyNumberFormat="1" applyFont="1" applyBorder="1" applyAlignment="1">
      <alignment horizontal="center"/>
    </xf>
    <xf numFmtId="0" fontId="1" fillId="0" borderId="46" xfId="1" applyFont="1" applyBorder="1"/>
    <xf numFmtId="44" fontId="1" fillId="4" borderId="46" xfId="1" applyNumberFormat="1" applyFont="1" applyFill="1" applyBorder="1"/>
    <xf numFmtId="44" fontId="1" fillId="0" borderId="46" xfId="1" applyNumberFormat="1" applyFont="1" applyBorder="1"/>
    <xf numFmtId="44" fontId="1" fillId="0" borderId="50" xfId="1" applyNumberFormat="1" applyFont="1" applyBorder="1"/>
    <xf numFmtId="49" fontId="2" fillId="4" borderId="46" xfId="1" applyNumberFormat="1" applyFont="1" applyFill="1" applyBorder="1" applyAlignment="1">
      <alignment horizontal="center"/>
    </xf>
    <xf numFmtId="44" fontId="2" fillId="4" borderId="5" xfId="1" applyNumberFormat="1" applyFont="1" applyFill="1" applyBorder="1"/>
    <xf numFmtId="0" fontId="1" fillId="18" borderId="41" xfId="1" applyFont="1" applyFill="1" applyBorder="1"/>
    <xf numFmtId="0" fontId="1" fillId="18" borderId="0" xfId="1" applyFont="1" applyFill="1"/>
    <xf numFmtId="44" fontId="1" fillId="18" borderId="0" xfId="1" applyNumberFormat="1" applyFont="1" applyFill="1"/>
    <xf numFmtId="44" fontId="1" fillId="18" borderId="58" xfId="1" applyNumberFormat="1" applyFont="1" applyFill="1" applyBorder="1"/>
    <xf numFmtId="0" fontId="2" fillId="7" borderId="43" xfId="1" applyFont="1" applyFill="1" applyBorder="1"/>
    <xf numFmtId="0" fontId="2" fillId="7" borderId="44" xfId="1" applyFont="1" applyFill="1" applyBorder="1"/>
    <xf numFmtId="44" fontId="2" fillId="7" borderId="44" xfId="1" applyNumberFormat="1" applyFont="1" applyFill="1" applyBorder="1"/>
    <xf numFmtId="44" fontId="2" fillId="7" borderId="45" xfId="1" applyNumberFormat="1" applyFont="1" applyFill="1" applyBorder="1"/>
    <xf numFmtId="49" fontId="0" fillId="0" borderId="46" xfId="1" applyNumberFormat="1" applyFont="1" applyBorder="1" applyAlignment="1">
      <alignment horizontal="center"/>
    </xf>
    <xf numFmtId="49" fontId="2" fillId="7" borderId="46" xfId="1" applyNumberFormat="1" applyFont="1" applyFill="1" applyBorder="1" applyAlignment="1">
      <alignment horizontal="center"/>
    </xf>
    <xf numFmtId="44" fontId="2" fillId="7" borderId="5" xfId="1" applyNumberFormat="1" applyFont="1" applyFill="1" applyBorder="1"/>
    <xf numFmtId="49" fontId="2" fillId="0" borderId="41" xfId="1" applyNumberFormat="1" applyFont="1" applyBorder="1" applyAlignment="1">
      <alignment horizontal="center"/>
    </xf>
    <xf numFmtId="0" fontId="2" fillId="0" borderId="0" xfId="1" applyFont="1"/>
    <xf numFmtId="44" fontId="2" fillId="0" borderId="5" xfId="1" applyNumberFormat="1" applyFont="1" applyBorder="1"/>
    <xf numFmtId="44" fontId="1" fillId="0" borderId="5" xfId="1" applyNumberFormat="1" applyFont="1" applyBorder="1"/>
    <xf numFmtId="49" fontId="2" fillId="4" borderId="47" xfId="1" applyNumberFormat="1" applyFont="1" applyFill="1" applyBorder="1" applyAlignment="1">
      <alignment horizontal="center"/>
    </xf>
    <xf numFmtId="0" fontId="2" fillId="4" borderId="42" xfId="1" applyFont="1" applyFill="1" applyBorder="1"/>
    <xf numFmtId="44" fontId="2" fillId="4" borderId="59" xfId="1" applyNumberFormat="1" applyFont="1" applyFill="1" applyBorder="1"/>
    <xf numFmtId="0" fontId="2" fillId="7" borderId="43" xfId="1" applyFont="1" applyFill="1" applyBorder="1" applyAlignment="1">
      <alignment horizontal="center"/>
    </xf>
    <xf numFmtId="44" fontId="2" fillId="7" borderId="46" xfId="1" applyNumberFormat="1" applyFont="1" applyFill="1" applyBorder="1"/>
    <xf numFmtId="0" fontId="2" fillId="4" borderId="43" xfId="1" applyFont="1" applyFill="1" applyBorder="1" applyAlignment="1">
      <alignment horizontal="center"/>
    </xf>
    <xf numFmtId="44" fontId="2" fillId="4" borderId="45" xfId="1" applyNumberFormat="1" applyFont="1" applyFill="1" applyBorder="1"/>
    <xf numFmtId="44" fontId="2" fillId="4" borderId="46" xfId="1" applyNumberFormat="1" applyFont="1" applyFill="1" applyBorder="1"/>
    <xf numFmtId="0" fontId="1" fillId="0" borderId="0" xfId="1" applyFont="1" applyAlignment="1">
      <alignment vertical="top"/>
    </xf>
    <xf numFmtId="0" fontId="1" fillId="0" borderId="0" xfId="1" applyFont="1" applyAlignment="1">
      <alignment vertical="top" wrapText="1"/>
    </xf>
    <xf numFmtId="14" fontId="1" fillId="0" borderId="0" xfId="1" applyNumberFormat="1" applyFont="1" applyAlignment="1">
      <alignment vertical="top" wrapText="1"/>
    </xf>
    <xf numFmtId="44" fontId="0" fillId="0" borderId="46" xfId="0" applyNumberFormat="1" applyBorder="1"/>
    <xf numFmtId="0" fontId="0" fillId="0" borderId="46" xfId="0" applyBorder="1" applyAlignment="1">
      <alignment horizontal="center"/>
    </xf>
    <xf numFmtId="0" fontId="2" fillId="0" borderId="46" xfId="0" applyFont="1" applyBorder="1" applyAlignment="1">
      <alignment horizontal="center"/>
    </xf>
    <xf numFmtId="0" fontId="2" fillId="0" borderId="46" xfId="0" applyFont="1" applyBorder="1"/>
    <xf numFmtId="44" fontId="2" fillId="0" borderId="46" xfId="0" applyNumberFormat="1" applyFont="1" applyBorder="1"/>
    <xf numFmtId="0" fontId="0" fillId="0" borderId="46" xfId="0" quotePrefix="1" applyBorder="1" applyAlignment="1">
      <alignment horizontal="center"/>
    </xf>
    <xf numFmtId="44" fontId="0" fillId="0" borderId="0" xfId="0" applyNumberFormat="1"/>
    <xf numFmtId="0" fontId="2" fillId="0" borderId="46" xfId="0" quotePrefix="1" applyFont="1" applyBorder="1" applyAlignment="1">
      <alignment horizontal="center"/>
    </xf>
    <xf numFmtId="0" fontId="2" fillId="0" borderId="0" xfId="0" applyFont="1" applyAlignment="1">
      <alignment horizontal="center"/>
    </xf>
    <xf numFmtId="0" fontId="0" fillId="2" borderId="2"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0" xfId="0" applyFill="1" applyAlignment="1">
      <alignment horizontal="left"/>
    </xf>
    <xf numFmtId="0" fontId="4" fillId="2" borderId="0" xfId="0" applyFont="1" applyFill="1" applyAlignment="1">
      <alignment horizontal="left"/>
    </xf>
    <xf numFmtId="0" fontId="5" fillId="2" borderId="0" xfId="0" applyFont="1" applyFill="1" applyAlignment="1">
      <alignment horizontal="left" wrapText="1"/>
    </xf>
    <xf numFmtId="0" fontId="8" fillId="2" borderId="2" xfId="0" applyFont="1" applyFill="1" applyBorder="1" applyAlignment="1" applyProtection="1">
      <alignment horizontal="left"/>
      <protection locked="0"/>
    </xf>
    <xf numFmtId="0" fontId="8" fillId="2" borderId="3" xfId="0" applyFont="1" applyFill="1" applyBorder="1" applyAlignment="1" applyProtection="1">
      <alignment horizontal="left"/>
      <protection locked="0"/>
    </xf>
    <xf numFmtId="0" fontId="8" fillId="2" borderId="4" xfId="0" applyFont="1" applyFill="1" applyBorder="1" applyAlignment="1" applyProtection="1">
      <alignment horizontal="left"/>
      <protection locked="0"/>
    </xf>
    <xf numFmtId="164" fontId="0" fillId="2" borderId="2" xfId="0" applyNumberFormat="1" applyFill="1" applyBorder="1" applyAlignment="1" applyProtection="1">
      <alignment horizontal="left"/>
      <protection locked="0"/>
    </xf>
    <xf numFmtId="164" fontId="0" fillId="2" borderId="4" xfId="0" applyNumberFormat="1" applyFill="1" applyBorder="1" applyAlignment="1" applyProtection="1">
      <alignment horizontal="left"/>
      <protection locked="0"/>
    </xf>
    <xf numFmtId="165" fontId="0" fillId="2" borderId="2" xfId="0" applyNumberFormat="1" applyFill="1" applyBorder="1" applyAlignment="1" applyProtection="1">
      <alignment horizontal="left"/>
      <protection locked="0"/>
    </xf>
    <xf numFmtId="165" fontId="0" fillId="2" borderId="4" xfId="0" applyNumberFormat="1" applyFill="1" applyBorder="1" applyAlignment="1" applyProtection="1">
      <alignment horizontal="left"/>
      <protection locked="0"/>
    </xf>
    <xf numFmtId="165" fontId="0" fillId="2" borderId="3" xfId="0" applyNumberFormat="1" applyFill="1" applyBorder="1" applyAlignment="1" applyProtection="1">
      <alignment horizontal="left"/>
      <protection locked="0"/>
    </xf>
    <xf numFmtId="0" fontId="0" fillId="2" borderId="0" xfId="0" applyFill="1" applyAlignment="1">
      <alignment horizontal="left" vertical="top" wrapText="1"/>
    </xf>
    <xf numFmtId="0" fontId="0" fillId="6" borderId="30" xfId="0" applyFill="1" applyBorder="1" applyAlignment="1">
      <alignment horizontal="center"/>
    </xf>
    <xf numFmtId="0" fontId="0" fillId="6" borderId="26" xfId="0" applyFill="1" applyBorder="1" applyAlignment="1">
      <alignment horizontal="center"/>
    </xf>
    <xf numFmtId="0" fontId="0" fillId="6" borderId="31" xfId="0" applyFill="1" applyBorder="1" applyAlignment="1">
      <alignment horizontal="center"/>
    </xf>
    <xf numFmtId="0" fontId="7" fillId="6" borderId="27" xfId="0" applyFont="1" applyFill="1" applyBorder="1" applyAlignment="1">
      <alignment horizontal="center"/>
    </xf>
    <xf numFmtId="0" fontId="7" fillId="6" borderId="28" xfId="0" applyFont="1" applyFill="1" applyBorder="1" applyAlignment="1">
      <alignment horizontal="center"/>
    </xf>
    <xf numFmtId="0" fontId="7" fillId="6" borderId="29" xfId="0" applyFont="1" applyFill="1" applyBorder="1" applyAlignment="1">
      <alignment horizontal="center"/>
    </xf>
    <xf numFmtId="0" fontId="2" fillId="6" borderId="33" xfId="0" applyFont="1" applyFill="1" applyBorder="1" applyAlignment="1">
      <alignment horizontal="left"/>
    </xf>
    <xf numFmtId="0" fontId="2" fillId="6" borderId="32" xfId="0" applyFont="1" applyFill="1" applyBorder="1" applyAlignment="1">
      <alignment horizontal="left"/>
    </xf>
    <xf numFmtId="0" fontId="2" fillId="6" borderId="34" xfId="0" applyFont="1" applyFill="1" applyBorder="1" applyAlignment="1">
      <alignment horizontal="left"/>
    </xf>
    <xf numFmtId="0" fontId="2" fillId="6" borderId="37" xfId="0" applyFont="1" applyFill="1" applyBorder="1" applyAlignment="1">
      <alignment horizontal="right"/>
    </xf>
    <xf numFmtId="0" fontId="2" fillId="6" borderId="38" xfId="0" applyFont="1" applyFill="1" applyBorder="1" applyAlignment="1">
      <alignment horizontal="right"/>
    </xf>
    <xf numFmtId="0" fontId="0" fillId="2" borderId="16"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0" fontId="0" fillId="2" borderId="21"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6" fillId="4" borderId="10" xfId="0" applyFont="1" applyFill="1" applyBorder="1" applyAlignment="1">
      <alignment horizontal="left"/>
    </xf>
    <xf numFmtId="0" fontId="0" fillId="6" borderId="27" xfId="0" applyFill="1" applyBorder="1" applyAlignment="1">
      <alignment horizontal="left"/>
    </xf>
    <xf numFmtId="0" fontId="0" fillId="6" borderId="28" xfId="0" applyFill="1" applyBorder="1" applyAlignment="1">
      <alignment horizontal="left"/>
    </xf>
    <xf numFmtId="0" fontId="0" fillId="6" borderId="29" xfId="0" applyFill="1" applyBorder="1" applyAlignment="1">
      <alignment horizontal="left"/>
    </xf>
    <xf numFmtId="0" fontId="7" fillId="6" borderId="33" xfId="0" applyFont="1" applyFill="1" applyBorder="1" applyAlignment="1">
      <alignment horizontal="left"/>
    </xf>
    <xf numFmtId="0" fontId="7" fillId="6" borderId="34" xfId="0" applyFont="1" applyFill="1" applyBorder="1" applyAlignment="1">
      <alignment horizontal="left"/>
    </xf>
    <xf numFmtId="0" fontId="0" fillId="2" borderId="13"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0" fillId="2" borderId="15" xfId="0" applyFill="1" applyBorder="1" applyAlignment="1" applyProtection="1">
      <alignment horizontal="left"/>
      <protection locked="0"/>
    </xf>
    <xf numFmtId="0" fontId="0" fillId="6" borderId="35" xfId="0" applyFill="1" applyBorder="1" applyAlignment="1">
      <alignment horizontal="center"/>
    </xf>
    <xf numFmtId="0" fontId="0" fillId="6" borderId="25" xfId="0" applyFill="1" applyBorder="1" applyAlignment="1">
      <alignment horizontal="center"/>
    </xf>
    <xf numFmtId="0" fontId="0" fillId="6" borderId="40" xfId="0" applyFill="1" applyBorder="1" applyAlignment="1">
      <alignment horizontal="center"/>
    </xf>
    <xf numFmtId="0" fontId="0" fillId="3" borderId="11" xfId="0" applyFill="1" applyBorder="1" applyAlignment="1">
      <alignment horizontal="center"/>
    </xf>
    <xf numFmtId="0" fontId="0" fillId="2" borderId="71"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72" xfId="0" applyFill="1" applyBorder="1" applyAlignment="1" applyProtection="1">
      <alignment horizontal="left" vertical="top" wrapText="1"/>
      <protection locked="0"/>
    </xf>
    <xf numFmtId="0" fontId="6" fillId="7" borderId="9" xfId="0" applyFont="1" applyFill="1" applyBorder="1"/>
    <xf numFmtId="0" fontId="6" fillId="7" borderId="51" xfId="0" applyFont="1" applyFill="1" applyBorder="1"/>
    <xf numFmtId="0" fontId="6" fillId="7" borderId="6" xfId="0" applyFont="1" applyFill="1" applyBorder="1"/>
    <xf numFmtId="0" fontId="7" fillId="15" borderId="46" xfId="0" applyFont="1" applyFill="1" applyBorder="1" applyAlignment="1">
      <alignment vertical="center"/>
    </xf>
    <xf numFmtId="0" fontId="0" fillId="0" borderId="46"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2" fillId="4" borderId="46" xfId="0" applyFont="1" applyFill="1" applyBorder="1" applyAlignment="1">
      <alignment horizontal="left"/>
    </xf>
    <xf numFmtId="0" fontId="0" fillId="0" borderId="46" xfId="0" applyBorder="1" applyAlignment="1" applyProtection="1">
      <alignment horizontal="left" vertical="top"/>
      <protection locked="0"/>
    </xf>
    <xf numFmtId="0" fontId="22" fillId="0" borderId="43" xfId="0" applyFont="1" applyBorder="1" applyAlignment="1" applyProtection="1">
      <alignment horizontal="left" vertical="top" wrapText="1"/>
      <protection locked="0"/>
    </xf>
    <xf numFmtId="0" fontId="22" fillId="0" borderId="44" xfId="0" applyFont="1" applyBorder="1" applyAlignment="1" applyProtection="1">
      <alignment horizontal="left" vertical="top" wrapText="1"/>
      <protection locked="0"/>
    </xf>
    <xf numFmtId="0" fontId="22" fillId="0" borderId="45" xfId="0" applyFont="1" applyBorder="1" applyAlignment="1" applyProtection="1">
      <alignment horizontal="left" vertical="top" wrapText="1"/>
      <protection locked="0"/>
    </xf>
    <xf numFmtId="0" fontId="7" fillId="12" borderId="43" xfId="0" applyFont="1" applyFill="1" applyBorder="1" applyAlignment="1">
      <alignment vertical="center"/>
    </xf>
    <xf numFmtId="0" fontId="7" fillId="12" borderId="44" xfId="0" applyFont="1" applyFill="1" applyBorder="1" applyAlignment="1">
      <alignment vertical="center"/>
    </xf>
    <xf numFmtId="0" fontId="7" fillId="12" borderId="45" xfId="0" applyFont="1" applyFill="1" applyBorder="1" applyAlignment="1">
      <alignment vertical="center"/>
    </xf>
    <xf numFmtId="0" fontId="7" fillId="13" borderId="43" xfId="0" applyFont="1" applyFill="1" applyBorder="1" applyAlignment="1">
      <alignment vertical="center"/>
    </xf>
    <xf numFmtId="0" fontId="7" fillId="13" borderId="44" xfId="0" applyFont="1" applyFill="1" applyBorder="1" applyAlignment="1">
      <alignment vertical="center"/>
    </xf>
    <xf numFmtId="0" fontId="7" fillId="13" borderId="45" xfId="0" applyFont="1" applyFill="1" applyBorder="1" applyAlignment="1">
      <alignment vertical="center"/>
    </xf>
    <xf numFmtId="44" fontId="6" fillId="2" borderId="2" xfId="0" applyNumberFormat="1" applyFont="1" applyFill="1" applyBorder="1" applyAlignment="1" applyProtection="1">
      <alignment horizontal="left"/>
      <protection locked="0"/>
    </xf>
    <xf numFmtId="44" fontId="6" fillId="2" borderId="3" xfId="0" applyNumberFormat="1" applyFont="1" applyFill="1" applyBorder="1" applyAlignment="1" applyProtection="1">
      <alignment horizontal="left"/>
      <protection locked="0"/>
    </xf>
    <xf numFmtId="44" fontId="6" fillId="2" borderId="4" xfId="0" applyNumberFormat="1" applyFont="1" applyFill="1" applyBorder="1" applyAlignment="1" applyProtection="1">
      <alignment horizontal="left"/>
      <protection locked="0"/>
    </xf>
    <xf numFmtId="0" fontId="0" fillId="2" borderId="9" xfId="0" applyFill="1" applyBorder="1"/>
    <xf numFmtId="0" fontId="0" fillId="2" borderId="51" xfId="0" applyFill="1" applyBorder="1"/>
    <xf numFmtId="0" fontId="0" fillId="2" borderId="66" xfId="0" applyFill="1" applyBorder="1"/>
    <xf numFmtId="0" fontId="11" fillId="10" borderId="44" xfId="0" applyFont="1" applyFill="1" applyBorder="1" applyAlignment="1">
      <alignment vertical="center"/>
    </xf>
    <xf numFmtId="0" fontId="11" fillId="10" borderId="45" xfId="0" applyFont="1" applyFill="1" applyBorder="1" applyAlignment="1">
      <alignment vertical="center"/>
    </xf>
    <xf numFmtId="0" fontId="2" fillId="10" borderId="43" xfId="0" applyFont="1" applyFill="1" applyBorder="1" applyAlignment="1">
      <alignment horizontal="center"/>
    </xf>
    <xf numFmtId="0" fontId="2" fillId="10" borderId="45" xfId="0" applyFont="1" applyFill="1" applyBorder="1" applyAlignment="1">
      <alignment horizontal="center"/>
    </xf>
    <xf numFmtId="14" fontId="0" fillId="0" borderId="49" xfId="0" applyNumberFormat="1" applyBorder="1" applyAlignment="1" applyProtection="1">
      <alignment horizontal="left" vertical="top" wrapText="1"/>
      <protection locked="0"/>
    </xf>
    <xf numFmtId="14" fontId="0" fillId="0" borderId="60" xfId="0" applyNumberFormat="1" applyBorder="1" applyAlignment="1" applyProtection="1">
      <alignment horizontal="left" vertical="top" wrapText="1"/>
      <protection locked="0"/>
    </xf>
    <xf numFmtId="14" fontId="0" fillId="0" borderId="41" xfId="0" applyNumberFormat="1" applyBorder="1" applyAlignment="1" applyProtection="1">
      <alignment horizontal="left" vertical="top" wrapText="1"/>
      <protection locked="0"/>
    </xf>
    <xf numFmtId="14" fontId="0" fillId="0" borderId="58" xfId="0" applyNumberFormat="1" applyBorder="1" applyAlignment="1" applyProtection="1">
      <alignment horizontal="left" vertical="top" wrapText="1"/>
      <protection locked="0"/>
    </xf>
    <xf numFmtId="14" fontId="0" fillId="0" borderId="47" xfId="0" applyNumberFormat="1" applyBorder="1" applyAlignment="1" applyProtection="1">
      <alignment horizontal="left" vertical="top" wrapText="1"/>
      <protection locked="0"/>
    </xf>
    <xf numFmtId="14" fontId="0" fillId="0" borderId="61" xfId="0" applyNumberFormat="1" applyBorder="1" applyAlignment="1" applyProtection="1">
      <alignment horizontal="left" vertical="top" wrapText="1"/>
      <protection locked="0"/>
    </xf>
    <xf numFmtId="0" fontId="9" fillId="16" borderId="62" xfId="0" applyFont="1" applyFill="1" applyBorder="1"/>
    <xf numFmtId="0" fontId="9" fillId="16" borderId="63" xfId="0" applyFont="1" applyFill="1" applyBorder="1"/>
    <xf numFmtId="0" fontId="9" fillId="16" borderId="52" xfId="0" applyFont="1" applyFill="1" applyBorder="1"/>
    <xf numFmtId="0" fontId="9" fillId="16" borderId="24" xfId="0" applyFont="1" applyFill="1" applyBorder="1"/>
    <xf numFmtId="0" fontId="7" fillId="9" borderId="43" xfId="0" applyFont="1" applyFill="1" applyBorder="1" applyAlignment="1">
      <alignment vertical="center"/>
    </xf>
    <xf numFmtId="0" fontId="7" fillId="9" borderId="44" xfId="0" applyFont="1" applyFill="1" applyBorder="1" applyAlignment="1">
      <alignment vertical="center"/>
    </xf>
    <xf numFmtId="0" fontId="7" fillId="9" borderId="45" xfId="0" applyFont="1" applyFill="1" applyBorder="1" applyAlignment="1">
      <alignment vertical="center"/>
    </xf>
    <xf numFmtId="0" fontId="7" fillId="19" borderId="43" xfId="0" applyFont="1" applyFill="1" applyBorder="1" applyAlignment="1">
      <alignment vertical="center"/>
    </xf>
    <xf numFmtId="0" fontId="7" fillId="19" borderId="44" xfId="0" applyFont="1" applyFill="1" applyBorder="1" applyAlignment="1">
      <alignment vertical="center"/>
    </xf>
    <xf numFmtId="0" fontId="7" fillId="19" borderId="45" xfId="0" applyFont="1" applyFill="1" applyBorder="1" applyAlignment="1">
      <alignment vertical="center"/>
    </xf>
    <xf numFmtId="0" fontId="6" fillId="14" borderId="0" xfId="0" applyFont="1" applyFill="1" applyAlignment="1">
      <alignment horizontal="center"/>
    </xf>
    <xf numFmtId="0" fontId="2" fillId="0" borderId="0" xfId="0" applyFont="1" applyAlignment="1">
      <alignment horizontal="left"/>
    </xf>
    <xf numFmtId="0" fontId="16" fillId="0" borderId="67" xfId="0" applyFont="1" applyBorder="1" applyAlignment="1">
      <alignment horizontal="center"/>
    </xf>
    <xf numFmtId="0" fontId="16" fillId="0" borderId="68" xfId="0" applyFont="1" applyBorder="1" applyAlignment="1">
      <alignment horizontal="center"/>
    </xf>
    <xf numFmtId="0" fontId="16" fillId="0" borderId="69" xfId="0" applyFont="1" applyBorder="1" applyAlignment="1">
      <alignment horizontal="center"/>
    </xf>
    <xf numFmtId="0" fontId="2" fillId="0" borderId="49" xfId="0" applyFont="1" applyBorder="1" applyAlignment="1">
      <alignment horizontal="left"/>
    </xf>
    <xf numFmtId="0" fontId="2" fillId="0" borderId="60" xfId="0" applyFont="1" applyBorder="1" applyAlignment="1">
      <alignment horizontal="left"/>
    </xf>
    <xf numFmtId="0" fontId="9" fillId="0" borderId="0" xfId="1" applyFont="1" applyAlignment="1">
      <alignment horizontal="center"/>
    </xf>
    <xf numFmtId="0" fontId="14" fillId="0" borderId="0" xfId="1" applyFont="1" applyAlignment="1">
      <alignment horizontal="center"/>
    </xf>
    <xf numFmtId="0" fontId="1" fillId="0" borderId="0" xfId="1" applyFont="1"/>
    <xf numFmtId="0" fontId="12" fillId="0" borderId="0" xfId="2" applyFont="1" applyBorder="1" applyAlignment="1" applyProtection="1"/>
    <xf numFmtId="0" fontId="2" fillId="0" borderId="42" xfId="1" applyFont="1" applyBorder="1" applyAlignment="1">
      <alignment horizontal="left"/>
    </xf>
    <xf numFmtId="0" fontId="2" fillId="4" borderId="43" xfId="1" applyFont="1" applyFill="1" applyBorder="1"/>
    <xf numFmtId="0" fontId="2" fillId="4" borderId="44" xfId="1" applyFont="1" applyFill="1" applyBorder="1"/>
    <xf numFmtId="0" fontId="2" fillId="7" borderId="43" xfId="1" applyFont="1" applyFill="1" applyBorder="1"/>
    <xf numFmtId="0" fontId="2" fillId="7" borderId="44" xfId="1" applyFont="1" applyFill="1" applyBorder="1"/>
    <xf numFmtId="0" fontId="1" fillId="0" borderId="49" xfId="1" applyFont="1" applyBorder="1" applyAlignment="1" applyProtection="1">
      <alignment horizontal="left" vertical="top" wrapText="1"/>
      <protection locked="0"/>
    </xf>
    <xf numFmtId="0" fontId="1" fillId="0" borderId="48" xfId="1" applyFont="1" applyBorder="1" applyAlignment="1" applyProtection="1">
      <alignment horizontal="left" vertical="top" wrapText="1"/>
      <protection locked="0"/>
    </xf>
    <xf numFmtId="0" fontId="1" fillId="0" borderId="60" xfId="1" applyFont="1" applyBorder="1" applyAlignment="1" applyProtection="1">
      <alignment horizontal="left" vertical="top" wrapText="1"/>
      <protection locked="0"/>
    </xf>
    <xf numFmtId="0" fontId="1" fillId="0" borderId="41" xfId="1" applyFont="1" applyBorder="1" applyAlignment="1" applyProtection="1">
      <alignment horizontal="left" vertical="top" wrapText="1"/>
      <protection locked="0"/>
    </xf>
    <xf numFmtId="0" fontId="1" fillId="0" borderId="0" xfId="1" applyFont="1" applyAlignment="1" applyProtection="1">
      <alignment horizontal="left" vertical="top" wrapText="1"/>
      <protection locked="0"/>
    </xf>
    <xf numFmtId="0" fontId="1" fillId="0" borderId="58" xfId="1" applyFont="1" applyBorder="1" applyAlignment="1" applyProtection="1">
      <alignment horizontal="left" vertical="top" wrapText="1"/>
      <protection locked="0"/>
    </xf>
    <xf numFmtId="0" fontId="1" fillId="0" borderId="47" xfId="1" applyFont="1" applyBorder="1" applyAlignment="1" applyProtection="1">
      <alignment horizontal="left" vertical="top" wrapText="1"/>
      <protection locked="0"/>
    </xf>
    <xf numFmtId="0" fontId="1" fillId="0" borderId="42" xfId="1" applyFont="1" applyBorder="1" applyAlignment="1" applyProtection="1">
      <alignment horizontal="left" vertical="top" wrapText="1"/>
      <protection locked="0"/>
    </xf>
    <xf numFmtId="0" fontId="1" fillId="0" borderId="61" xfId="1" applyFont="1" applyBorder="1" applyAlignment="1" applyProtection="1">
      <alignment horizontal="left" vertical="top" wrapText="1"/>
      <protection locked="0"/>
    </xf>
    <xf numFmtId="0" fontId="1" fillId="0" borderId="0" xfId="1" applyFont="1" applyAlignment="1">
      <alignment horizontal="left" vertical="top" wrapText="1"/>
    </xf>
    <xf numFmtId="14" fontId="1" fillId="0" borderId="42" xfId="1" applyNumberFormat="1" applyFont="1" applyBorder="1" applyAlignment="1" applyProtection="1">
      <alignment horizontal="left" vertical="top" wrapText="1"/>
      <protection locked="0"/>
    </xf>
    <xf numFmtId="0" fontId="1" fillId="0" borderId="48" xfId="1" applyFont="1" applyBorder="1"/>
    <xf numFmtId="0" fontId="7" fillId="0" borderId="0" xfId="1" applyFont="1"/>
  </cellXfs>
  <cellStyles count="6">
    <cellStyle name="Comma 2" xfId="5" xr:uid="{95D725AC-85AF-4C48-B1DB-3116AC7779B3}"/>
    <cellStyle name="Hyperlink 2" xfId="2" xr:uid="{7A493597-A73D-4246-9E14-8BF288931884}"/>
    <cellStyle name="Hyperlink 3" xfId="4" xr:uid="{22653D03-1FF0-4557-B94D-8D329CBAF05B}"/>
    <cellStyle name="Normal" xfId="0" builtinId="0"/>
    <cellStyle name="Normal 2" xfId="1" xr:uid="{B879CBB6-2610-4B76-9262-84C277E19F90}"/>
    <cellStyle name="Normal 2 2" xfId="3" xr:uid="{9DCFDBEF-5107-4B3D-B770-231FAE75EDA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A9D08E"/>
      <color rgb="FFEFC7C3"/>
      <color rgb="FFFFCC66"/>
      <color rgb="FFB9E5E5"/>
      <color rgb="FFD6B4E4"/>
      <color rgb="FFFFE699"/>
      <color rgb="FFFFCCCC"/>
      <color rgb="FFC6E0B4"/>
      <color rgb="FFE2EFDA"/>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fillinger@montana.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841E-2226-4EFC-97A1-C6FF2E8F89B4}">
  <dimension ref="A1:K70"/>
  <sheetViews>
    <sheetView topLeftCell="A68" zoomScaleNormal="100" workbookViewId="0">
      <selection activeCell="G60" sqref="G60:J60"/>
    </sheetView>
  </sheetViews>
  <sheetFormatPr defaultColWidth="9.140625" defaultRowHeight="15" x14ac:dyDescent="0.25"/>
  <cols>
    <col min="1" max="1" width="4.42578125" style="25" customWidth="1"/>
    <col min="2" max="2" width="6.28515625" style="26" customWidth="1"/>
    <col min="3" max="3" width="9.5703125" style="26" customWidth="1"/>
    <col min="4" max="4" width="10.42578125" style="26" bestFit="1" customWidth="1"/>
    <col min="5" max="5" width="6.85546875" style="26" customWidth="1"/>
    <col min="6" max="6" width="8.85546875" style="26" customWidth="1"/>
    <col min="7" max="7" width="11.140625" style="26" customWidth="1"/>
    <col min="8" max="8" width="11.140625" style="26" bestFit="1" customWidth="1"/>
    <col min="9" max="9" width="10.5703125" style="26" customWidth="1"/>
    <col min="10" max="16384" width="9.140625" style="26"/>
  </cols>
  <sheetData>
    <row r="1" spans="1:11" ht="21" x14ac:dyDescent="0.35">
      <c r="A1" s="22" t="s">
        <v>0</v>
      </c>
      <c r="B1" s="22"/>
      <c r="C1" s="22"/>
      <c r="D1" s="23"/>
      <c r="E1" s="24"/>
      <c r="F1" s="24"/>
      <c r="G1" s="24"/>
      <c r="H1" s="24"/>
      <c r="I1" s="24"/>
      <c r="J1" s="24"/>
      <c r="K1" s="25"/>
    </row>
    <row r="2" spans="1:11" x14ac:dyDescent="0.25">
      <c r="A2" s="24"/>
      <c r="B2" s="24"/>
      <c r="C2" s="24"/>
      <c r="D2" s="23"/>
      <c r="E2" s="24"/>
      <c r="F2" s="24"/>
      <c r="G2" s="24"/>
      <c r="H2" s="24"/>
      <c r="I2" s="24"/>
      <c r="J2" s="24"/>
      <c r="K2" s="25"/>
    </row>
    <row r="3" spans="1:11" x14ac:dyDescent="0.25">
      <c r="A3" s="24" t="s">
        <v>1</v>
      </c>
      <c r="B3" s="24"/>
      <c r="C3" s="24"/>
      <c r="D3" s="24"/>
      <c r="E3" s="24"/>
      <c r="F3" s="24"/>
      <c r="G3" s="24"/>
      <c r="H3" s="24"/>
      <c r="I3" s="24"/>
      <c r="J3" s="24"/>
      <c r="K3" s="25"/>
    </row>
    <row r="4" spans="1:11" x14ac:dyDescent="0.25">
      <c r="A4" s="24"/>
      <c r="B4" s="24"/>
      <c r="C4" s="24"/>
      <c r="D4" s="23"/>
      <c r="E4" s="24"/>
      <c r="F4" s="24"/>
      <c r="G4" s="24"/>
      <c r="H4" s="24"/>
      <c r="I4" s="24"/>
      <c r="J4" s="24"/>
      <c r="K4" s="25"/>
    </row>
    <row r="5" spans="1:11" x14ac:dyDescent="0.25">
      <c r="A5" s="185" t="s">
        <v>2</v>
      </c>
      <c r="B5" s="185"/>
      <c r="C5" s="185"/>
      <c r="D5" s="185"/>
      <c r="E5" s="185"/>
      <c r="F5" s="185"/>
      <c r="G5" s="24"/>
      <c r="H5" s="24"/>
      <c r="I5" s="24"/>
      <c r="J5" s="24"/>
      <c r="K5" s="25"/>
    </row>
    <row r="6" spans="1:11" x14ac:dyDescent="0.25">
      <c r="A6" s="185" t="s">
        <v>3</v>
      </c>
      <c r="B6" s="185"/>
      <c r="C6" s="185"/>
      <c r="D6" s="23"/>
      <c r="E6" s="24"/>
      <c r="F6" s="24"/>
      <c r="G6" s="24"/>
      <c r="H6" s="24"/>
      <c r="I6" s="24"/>
      <c r="J6" s="24"/>
      <c r="K6" s="25"/>
    </row>
    <row r="7" spans="1:11" x14ac:dyDescent="0.25">
      <c r="A7" s="185" t="s">
        <v>4</v>
      </c>
      <c r="B7" s="185"/>
      <c r="C7" s="185"/>
      <c r="D7" s="185"/>
      <c r="E7" s="185"/>
      <c r="F7" s="24"/>
      <c r="G7" s="24"/>
      <c r="H7" s="24"/>
      <c r="I7" s="24"/>
      <c r="J7" s="24"/>
      <c r="K7" s="25"/>
    </row>
    <row r="8" spans="1:11" x14ac:dyDescent="0.25">
      <c r="A8" s="24"/>
      <c r="B8" s="24"/>
      <c r="C8" s="24"/>
      <c r="D8" s="23"/>
      <c r="E8" s="24"/>
      <c r="F8" s="24"/>
      <c r="G8" s="24"/>
      <c r="H8" s="24"/>
      <c r="I8" s="24"/>
      <c r="J8" s="24"/>
      <c r="K8" s="25"/>
    </row>
    <row r="9" spans="1:11" x14ac:dyDescent="0.25">
      <c r="A9" s="186" t="s">
        <v>5</v>
      </c>
      <c r="B9" s="185"/>
      <c r="C9" s="185"/>
      <c r="D9" s="185" t="s">
        <v>6</v>
      </c>
      <c r="E9" s="185"/>
      <c r="F9" s="185"/>
      <c r="G9" s="185"/>
      <c r="H9" s="24"/>
      <c r="I9" s="24"/>
      <c r="J9" s="24"/>
      <c r="K9" s="25"/>
    </row>
    <row r="10" spans="1:11" ht="15.75" thickBot="1" x14ac:dyDescent="0.3">
      <c r="A10" s="24"/>
      <c r="B10" s="24"/>
      <c r="C10" s="24"/>
      <c r="D10" s="23"/>
      <c r="E10" s="24"/>
      <c r="F10" s="24"/>
      <c r="G10" s="24"/>
      <c r="H10" s="24"/>
      <c r="I10" s="24"/>
      <c r="J10" s="24"/>
      <c r="K10" s="25"/>
    </row>
    <row r="11" spans="1:11" ht="15.75" thickBot="1" x14ac:dyDescent="0.3">
      <c r="A11" s="28" t="s">
        <v>7</v>
      </c>
      <c r="B11" s="29"/>
      <c r="C11" s="182" t="s">
        <v>8</v>
      </c>
      <c r="D11" s="183"/>
      <c r="E11" s="183"/>
      <c r="F11" s="184"/>
      <c r="G11" s="30" t="s">
        <v>9</v>
      </c>
      <c r="H11" s="31" t="s">
        <v>10</v>
      </c>
      <c r="I11" s="24"/>
      <c r="J11" s="24"/>
      <c r="K11" s="25"/>
    </row>
    <row r="12" spans="1:11" x14ac:dyDescent="0.25">
      <c r="A12" s="24"/>
      <c r="B12" s="24"/>
      <c r="C12" s="24"/>
      <c r="D12" s="23"/>
      <c r="E12" s="24"/>
      <c r="F12" s="24"/>
      <c r="G12" s="24"/>
      <c r="H12" s="24"/>
      <c r="I12" s="24"/>
      <c r="J12" s="24"/>
      <c r="K12" s="25"/>
    </row>
    <row r="13" spans="1:11" x14ac:dyDescent="0.25">
      <c r="A13" s="24"/>
      <c r="B13" s="24"/>
      <c r="C13" s="24"/>
      <c r="D13" s="23"/>
      <c r="E13" s="24"/>
      <c r="F13" s="24"/>
      <c r="G13" s="24"/>
      <c r="H13" s="24"/>
      <c r="I13" s="24"/>
      <c r="J13" s="24"/>
      <c r="K13" s="25"/>
    </row>
    <row r="14" spans="1:11" ht="16.5" thickBot="1" x14ac:dyDescent="0.3">
      <c r="A14" s="32" t="s">
        <v>11</v>
      </c>
      <c r="B14" s="32"/>
      <c r="C14" s="32"/>
      <c r="D14" s="33"/>
      <c r="E14" s="32"/>
      <c r="F14" s="24"/>
      <c r="G14" s="24"/>
      <c r="H14" s="24"/>
      <c r="I14" s="24"/>
      <c r="J14" s="24"/>
      <c r="K14" s="25"/>
    </row>
    <row r="15" spans="1:11" ht="15.75" thickBot="1" x14ac:dyDescent="0.3">
      <c r="A15" s="182" t="s">
        <v>12</v>
      </c>
      <c r="B15" s="183"/>
      <c r="C15" s="183"/>
      <c r="D15" s="183"/>
      <c r="E15" s="184"/>
      <c r="F15" s="182" t="s">
        <v>13</v>
      </c>
      <c r="G15" s="183"/>
      <c r="H15" s="183"/>
      <c r="I15" s="184"/>
      <c r="J15" s="24"/>
      <c r="K15" s="25"/>
    </row>
    <row r="16" spans="1:11" x14ac:dyDescent="0.25">
      <c r="A16" s="28" t="s">
        <v>14</v>
      </c>
      <c r="B16" s="24"/>
      <c r="C16" s="24"/>
      <c r="D16" s="23"/>
      <c r="E16" s="24"/>
      <c r="F16" s="28" t="s">
        <v>15</v>
      </c>
      <c r="G16" s="24"/>
      <c r="H16" s="24"/>
      <c r="I16" s="24"/>
      <c r="J16" s="24"/>
      <c r="K16" s="25"/>
    </row>
    <row r="17" spans="1:11" ht="15.75" thickBot="1" x14ac:dyDescent="0.3">
      <c r="A17" s="24"/>
      <c r="B17" s="24"/>
      <c r="C17" s="24"/>
      <c r="D17" s="23"/>
      <c r="E17" s="24"/>
      <c r="F17" s="24"/>
      <c r="G17" s="24"/>
      <c r="H17" s="24"/>
      <c r="I17" s="24"/>
      <c r="J17" s="24"/>
      <c r="K17" s="25"/>
    </row>
    <row r="18" spans="1:11" ht="15.75" thickBot="1" x14ac:dyDescent="0.3">
      <c r="A18" s="182" t="s">
        <v>16</v>
      </c>
      <c r="B18" s="183"/>
      <c r="C18" s="183"/>
      <c r="D18" s="183"/>
      <c r="E18" s="183"/>
      <c r="F18" s="183"/>
      <c r="G18" s="183"/>
      <c r="H18" s="183"/>
      <c r="I18" s="184"/>
      <c r="J18" s="24"/>
      <c r="K18" s="25"/>
    </row>
    <row r="19" spans="1:11" x14ac:dyDescent="0.25">
      <c r="A19" s="28" t="s">
        <v>17</v>
      </c>
      <c r="B19" s="34"/>
      <c r="C19" s="34"/>
      <c r="D19" s="35"/>
      <c r="E19" s="34"/>
      <c r="F19" s="34"/>
      <c r="G19" s="34"/>
      <c r="H19" s="34"/>
      <c r="I19" s="34"/>
      <c r="J19" s="24"/>
      <c r="K19" s="25"/>
    </row>
    <row r="20" spans="1:11" ht="15.75" thickBot="1" x14ac:dyDescent="0.3">
      <c r="A20" s="24"/>
      <c r="B20" s="24"/>
      <c r="C20" s="24"/>
      <c r="D20" s="23"/>
      <c r="E20" s="24"/>
      <c r="F20" s="24"/>
      <c r="G20" s="24"/>
      <c r="H20" s="24"/>
      <c r="I20" s="24"/>
      <c r="J20" s="24"/>
      <c r="K20" s="25"/>
    </row>
    <row r="21" spans="1:11" ht="15.75" thickBot="1" x14ac:dyDescent="0.3">
      <c r="A21" s="188" t="s">
        <v>18</v>
      </c>
      <c r="B21" s="189"/>
      <c r="C21" s="189"/>
      <c r="D21" s="190"/>
      <c r="E21" s="2" t="s">
        <v>19</v>
      </c>
      <c r="F21" s="191">
        <v>59102</v>
      </c>
      <c r="G21" s="192"/>
      <c r="H21" s="24"/>
      <c r="I21" s="24"/>
      <c r="J21" s="24"/>
      <c r="K21" s="25"/>
    </row>
    <row r="22" spans="1:11" x14ac:dyDescent="0.25">
      <c r="A22" s="28" t="s">
        <v>20</v>
      </c>
      <c r="B22" s="24"/>
      <c r="C22" s="24"/>
      <c r="D22" s="23"/>
      <c r="E22" s="28" t="s">
        <v>21</v>
      </c>
      <c r="F22" s="28" t="s">
        <v>22</v>
      </c>
      <c r="G22" s="24"/>
      <c r="H22" s="24"/>
      <c r="I22" s="24"/>
      <c r="J22" s="24"/>
      <c r="K22" s="25"/>
    </row>
    <row r="23" spans="1:11" ht="15.75" thickBot="1" x14ac:dyDescent="0.3">
      <c r="A23" s="28"/>
      <c r="B23" s="24"/>
      <c r="C23" s="24"/>
      <c r="D23" s="23"/>
      <c r="E23" s="24"/>
      <c r="F23" s="24"/>
      <c r="G23" s="24"/>
      <c r="H23" s="24"/>
      <c r="I23" s="24"/>
      <c r="J23" s="24"/>
      <c r="K23" s="25"/>
    </row>
    <row r="24" spans="1:11" ht="15.75" thickBot="1" x14ac:dyDescent="0.3">
      <c r="A24" s="193" t="s">
        <v>23</v>
      </c>
      <c r="B24" s="195"/>
      <c r="C24" s="194"/>
      <c r="D24" s="1"/>
      <c r="E24" s="193"/>
      <c r="F24" s="194"/>
      <c r="G24" s="24"/>
      <c r="H24" s="24"/>
      <c r="I24" s="24"/>
      <c r="J24" s="24"/>
      <c r="K24" s="25"/>
    </row>
    <row r="25" spans="1:11" x14ac:dyDescent="0.25">
      <c r="A25" s="28" t="s">
        <v>24</v>
      </c>
      <c r="B25" s="24"/>
      <c r="C25" s="24"/>
      <c r="D25" s="27" t="s">
        <v>25</v>
      </c>
      <c r="E25" s="27" t="s">
        <v>26</v>
      </c>
      <c r="F25" s="24"/>
      <c r="G25" s="24"/>
      <c r="H25" s="24"/>
      <c r="I25" s="24"/>
      <c r="J25" s="24"/>
      <c r="K25" s="25"/>
    </row>
    <row r="26" spans="1:11" ht="15.75" thickBot="1" x14ac:dyDescent="0.3">
      <c r="A26" s="24"/>
      <c r="B26" s="24"/>
      <c r="C26" s="24"/>
      <c r="D26" s="23"/>
      <c r="E26" s="24"/>
      <c r="F26" s="24"/>
      <c r="G26" s="24"/>
      <c r="H26" s="24"/>
      <c r="I26" s="24"/>
      <c r="J26" s="24"/>
      <c r="K26" s="25"/>
    </row>
    <row r="27" spans="1:11" ht="15.75" thickBot="1" x14ac:dyDescent="0.3">
      <c r="A27" s="182" t="s">
        <v>27</v>
      </c>
      <c r="B27" s="183"/>
      <c r="C27" s="183"/>
      <c r="D27" s="183"/>
      <c r="E27" s="183"/>
      <c r="F27" s="184"/>
      <c r="G27" s="24"/>
      <c r="H27" s="24"/>
      <c r="I27" s="24"/>
      <c r="J27" s="24"/>
      <c r="K27" s="25"/>
    </row>
    <row r="28" spans="1:11" x14ac:dyDescent="0.25">
      <c r="A28" s="28" t="s">
        <v>28</v>
      </c>
      <c r="B28" s="28"/>
      <c r="C28" s="28"/>
      <c r="D28" s="27"/>
      <c r="E28" s="28"/>
      <c r="F28" s="28"/>
      <c r="G28" s="28"/>
      <c r="H28" s="28"/>
      <c r="I28" s="28"/>
      <c r="J28" s="28"/>
      <c r="K28" s="25"/>
    </row>
    <row r="29" spans="1:11" x14ac:dyDescent="0.25">
      <c r="A29" s="24"/>
      <c r="B29" s="24"/>
      <c r="C29" s="24"/>
      <c r="D29" s="23"/>
      <c r="E29" s="24"/>
      <c r="F29" s="24"/>
      <c r="G29" s="24"/>
      <c r="H29" s="24"/>
      <c r="I29" s="24"/>
      <c r="J29" s="24"/>
      <c r="K29" s="25"/>
    </row>
    <row r="30" spans="1:11" ht="16.5" thickBot="1" x14ac:dyDescent="0.3">
      <c r="A30" s="32" t="s">
        <v>29</v>
      </c>
      <c r="B30" s="32"/>
      <c r="C30" s="24"/>
      <c r="D30" s="23"/>
      <c r="E30" s="24"/>
      <c r="F30" s="24"/>
      <c r="G30" s="24"/>
      <c r="H30" s="24"/>
      <c r="I30" s="24"/>
      <c r="J30" s="24"/>
      <c r="K30" s="25"/>
    </row>
    <row r="31" spans="1:11" ht="15.75" thickBot="1" x14ac:dyDescent="0.3">
      <c r="A31" s="182" t="s">
        <v>30</v>
      </c>
      <c r="B31" s="183"/>
      <c r="C31" s="183"/>
      <c r="D31" s="183"/>
      <c r="E31" s="184"/>
      <c r="F31" s="182" t="s">
        <v>31</v>
      </c>
      <c r="G31" s="183"/>
      <c r="H31" s="183"/>
      <c r="I31" s="184"/>
      <c r="J31" s="24"/>
      <c r="K31" s="25"/>
    </row>
    <row r="32" spans="1:11" x14ac:dyDescent="0.25">
      <c r="A32" s="28" t="s">
        <v>14</v>
      </c>
      <c r="B32" s="24"/>
      <c r="C32" s="24"/>
      <c r="D32" s="23"/>
      <c r="E32" s="24"/>
      <c r="F32" s="28" t="s">
        <v>15</v>
      </c>
      <c r="G32" s="24"/>
      <c r="H32" s="24"/>
      <c r="I32" s="24"/>
      <c r="J32" s="24"/>
      <c r="K32" s="25"/>
    </row>
    <row r="33" spans="1:11" ht="15.75" thickBot="1" x14ac:dyDescent="0.3">
      <c r="A33" s="24"/>
      <c r="B33" s="24"/>
      <c r="C33" s="24"/>
      <c r="D33" s="23"/>
      <c r="E33" s="24"/>
      <c r="F33" s="24"/>
      <c r="G33" s="24"/>
      <c r="H33" s="24"/>
      <c r="I33" s="24"/>
      <c r="J33" s="24"/>
      <c r="K33" s="25"/>
    </row>
    <row r="34" spans="1:11" ht="15.75" thickBot="1" x14ac:dyDescent="0.3">
      <c r="A34" s="182" t="s">
        <v>32</v>
      </c>
      <c r="B34" s="183"/>
      <c r="C34" s="183"/>
      <c r="D34" s="183"/>
      <c r="E34" s="183"/>
      <c r="F34" s="183"/>
      <c r="G34" s="183"/>
      <c r="H34" s="183"/>
      <c r="I34" s="184"/>
      <c r="J34" s="24"/>
      <c r="K34" s="25"/>
    </row>
    <row r="35" spans="1:11" x14ac:dyDescent="0.25">
      <c r="A35" s="28" t="s">
        <v>17</v>
      </c>
      <c r="B35" s="34"/>
      <c r="C35" s="34"/>
      <c r="D35" s="35"/>
      <c r="E35" s="34"/>
      <c r="F35" s="34"/>
      <c r="G35" s="34"/>
      <c r="H35" s="34"/>
      <c r="I35" s="34"/>
      <c r="J35" s="24"/>
      <c r="K35" s="25"/>
    </row>
    <row r="36" spans="1:11" ht="15.75" thickBot="1" x14ac:dyDescent="0.3">
      <c r="A36" s="24"/>
      <c r="B36" s="24"/>
      <c r="C36" s="24"/>
      <c r="D36" s="23"/>
      <c r="E36" s="24"/>
      <c r="F36" s="24"/>
      <c r="G36" s="24"/>
      <c r="H36" s="24"/>
      <c r="I36" s="24"/>
      <c r="J36" s="24"/>
      <c r="K36" s="25"/>
    </row>
    <row r="37" spans="1:11" ht="15.75" thickBot="1" x14ac:dyDescent="0.3">
      <c r="A37" s="188" t="s">
        <v>18</v>
      </c>
      <c r="B37" s="189"/>
      <c r="C37" s="189"/>
      <c r="D37" s="190"/>
      <c r="E37" s="1" t="s">
        <v>19</v>
      </c>
      <c r="F37" s="191">
        <v>59101</v>
      </c>
      <c r="G37" s="192"/>
      <c r="H37" s="24"/>
      <c r="I37" s="24"/>
      <c r="J37" s="24"/>
      <c r="K37" s="25"/>
    </row>
    <row r="38" spans="1:11" x14ac:dyDescent="0.25">
      <c r="A38" s="28" t="s">
        <v>20</v>
      </c>
      <c r="B38" s="24"/>
      <c r="C38" s="24"/>
      <c r="D38" s="23"/>
      <c r="E38" s="28" t="s">
        <v>21</v>
      </c>
      <c r="F38" s="28" t="s">
        <v>22</v>
      </c>
      <c r="G38" s="24"/>
      <c r="H38" s="24"/>
      <c r="I38" s="24"/>
      <c r="J38" s="24"/>
      <c r="K38" s="25"/>
    </row>
    <row r="39" spans="1:11" ht="15.75" thickBot="1" x14ac:dyDescent="0.3">
      <c r="A39" s="28"/>
      <c r="B39" s="24"/>
      <c r="C39" s="24"/>
      <c r="D39" s="23"/>
      <c r="E39" s="24"/>
      <c r="F39" s="24"/>
      <c r="G39" s="24"/>
      <c r="H39" s="24"/>
      <c r="I39" s="24"/>
      <c r="J39" s="24"/>
      <c r="K39" s="25"/>
    </row>
    <row r="40" spans="1:11" ht="15.75" thickBot="1" x14ac:dyDescent="0.3">
      <c r="A40" s="193">
        <v>4066571679</v>
      </c>
      <c r="B40" s="195"/>
      <c r="C40" s="194"/>
      <c r="D40" s="1"/>
      <c r="E40" s="193"/>
      <c r="F40" s="194"/>
      <c r="G40" s="24"/>
      <c r="H40" s="24"/>
      <c r="I40" s="24"/>
      <c r="J40" s="24"/>
      <c r="K40" s="25"/>
    </row>
    <row r="41" spans="1:11" x14ac:dyDescent="0.25">
      <c r="A41" s="28" t="s">
        <v>24</v>
      </c>
      <c r="B41" s="24"/>
      <c r="C41" s="24"/>
      <c r="D41" s="27" t="s">
        <v>25</v>
      </c>
      <c r="E41" s="28" t="s">
        <v>26</v>
      </c>
      <c r="F41" s="24"/>
      <c r="G41" s="24"/>
      <c r="H41" s="24"/>
      <c r="I41" s="24"/>
      <c r="J41" s="24"/>
      <c r="K41" s="25"/>
    </row>
    <row r="42" spans="1:11" ht="15.75" thickBot="1" x14ac:dyDescent="0.3">
      <c r="A42" s="24"/>
      <c r="B42" s="24"/>
      <c r="C42" s="24"/>
      <c r="D42" s="23"/>
      <c r="E42" s="24"/>
      <c r="F42" s="24"/>
      <c r="G42" s="24"/>
      <c r="H42" s="24"/>
      <c r="I42" s="24"/>
      <c r="J42" s="24"/>
      <c r="K42" s="25"/>
    </row>
    <row r="43" spans="1:11" ht="15.75" thickBot="1" x14ac:dyDescent="0.3">
      <c r="A43" s="182" t="s">
        <v>33</v>
      </c>
      <c r="B43" s="183"/>
      <c r="C43" s="183"/>
      <c r="D43" s="183"/>
      <c r="E43" s="183"/>
      <c r="F43" s="184"/>
      <c r="G43" s="24"/>
      <c r="H43" s="24"/>
      <c r="I43" s="24"/>
      <c r="J43" s="24"/>
      <c r="K43" s="25"/>
    </row>
    <row r="44" spans="1:11" x14ac:dyDescent="0.25">
      <c r="A44" s="28" t="s">
        <v>28</v>
      </c>
      <c r="B44" s="28"/>
      <c r="C44" s="28"/>
      <c r="D44" s="27"/>
      <c r="E44" s="28"/>
      <c r="F44" s="28"/>
      <c r="G44" s="28"/>
      <c r="H44" s="28"/>
      <c r="I44" s="28"/>
      <c r="J44" s="28"/>
      <c r="K44" s="25"/>
    </row>
    <row r="45" spans="1:11" x14ac:dyDescent="0.25">
      <c r="A45" s="28"/>
      <c r="B45" s="28"/>
      <c r="C45" s="28"/>
      <c r="D45" s="27"/>
      <c r="E45" s="28"/>
      <c r="F45" s="28"/>
      <c r="G45" s="28"/>
      <c r="H45" s="28"/>
      <c r="I45" s="28"/>
      <c r="J45" s="28"/>
      <c r="K45" s="25"/>
    </row>
    <row r="46" spans="1:11" ht="15.75" customHeight="1" x14ac:dyDescent="0.25">
      <c r="A46" s="187" t="s">
        <v>34</v>
      </c>
      <c r="B46" s="187"/>
      <c r="C46" s="187"/>
      <c r="D46" s="187"/>
      <c r="E46" s="187"/>
      <c r="F46" s="187"/>
      <c r="G46" s="187"/>
      <c r="H46" s="187"/>
      <c r="I46" s="187"/>
      <c r="J46" s="24"/>
      <c r="K46" s="25"/>
    </row>
    <row r="47" spans="1:11" ht="15.75" thickBot="1" x14ac:dyDescent="0.3">
      <c r="A47" s="24"/>
      <c r="B47" s="24"/>
      <c r="C47" s="24"/>
      <c r="D47" s="23"/>
      <c r="E47" s="24"/>
      <c r="F47" s="24"/>
      <c r="G47" s="24"/>
      <c r="H47" s="24"/>
      <c r="I47" s="24"/>
      <c r="J47" s="24"/>
      <c r="K47" s="25"/>
    </row>
    <row r="48" spans="1:11" ht="15.75" thickBot="1" x14ac:dyDescent="0.3">
      <c r="A48" s="182" t="s">
        <v>35</v>
      </c>
      <c r="B48" s="183"/>
      <c r="C48" s="183"/>
      <c r="D48" s="183"/>
      <c r="E48" s="184"/>
      <c r="F48" s="182" t="s">
        <v>36</v>
      </c>
      <c r="G48" s="183"/>
      <c r="H48" s="183"/>
      <c r="I48" s="184"/>
      <c r="J48" s="24"/>
      <c r="K48" s="25"/>
    </row>
    <row r="49" spans="1:11" x14ac:dyDescent="0.25">
      <c r="A49" s="28" t="s">
        <v>14</v>
      </c>
      <c r="B49" s="24"/>
      <c r="C49" s="24"/>
      <c r="D49" s="23"/>
      <c r="E49" s="24"/>
      <c r="F49" s="28" t="s">
        <v>15</v>
      </c>
      <c r="G49" s="24"/>
      <c r="H49" s="24"/>
      <c r="I49" s="24"/>
      <c r="J49" s="24"/>
      <c r="K49" s="25"/>
    </row>
    <row r="50" spans="1:11" ht="15.75" thickBot="1" x14ac:dyDescent="0.3">
      <c r="A50" s="28"/>
      <c r="B50" s="24"/>
      <c r="C50" s="24"/>
      <c r="D50" s="23"/>
      <c r="E50" s="24"/>
      <c r="F50" s="28"/>
      <c r="G50" s="24"/>
      <c r="H50" s="24"/>
      <c r="I50" s="24"/>
      <c r="J50" s="24"/>
      <c r="K50" s="25"/>
    </row>
    <row r="51" spans="1:11" ht="15.75" thickBot="1" x14ac:dyDescent="0.3">
      <c r="A51" s="193" t="s">
        <v>37</v>
      </c>
      <c r="B51" s="195"/>
      <c r="C51" s="194"/>
      <c r="D51" s="1"/>
      <c r="E51" s="193"/>
      <c r="F51" s="194"/>
      <c r="G51" s="24"/>
      <c r="H51" s="24"/>
      <c r="I51" s="24"/>
      <c r="J51" s="24"/>
      <c r="K51" s="25"/>
    </row>
    <row r="52" spans="1:11" x14ac:dyDescent="0.25">
      <c r="A52" s="28" t="s">
        <v>24</v>
      </c>
      <c r="B52" s="24"/>
      <c r="C52" s="24"/>
      <c r="D52" s="27" t="s">
        <v>25</v>
      </c>
      <c r="E52" s="28" t="s">
        <v>26</v>
      </c>
      <c r="F52" s="24"/>
      <c r="G52" s="24"/>
      <c r="H52" s="24"/>
      <c r="I52" s="24"/>
      <c r="J52" s="24"/>
      <c r="K52" s="25"/>
    </row>
    <row r="53" spans="1:11" ht="15.75" thickBot="1" x14ac:dyDescent="0.3">
      <c r="A53" s="24"/>
      <c r="B53" s="24"/>
      <c r="C53" s="24"/>
      <c r="D53" s="23"/>
      <c r="E53" s="24"/>
      <c r="F53" s="24"/>
      <c r="G53" s="24"/>
      <c r="H53" s="24"/>
      <c r="I53" s="24"/>
      <c r="J53" s="24"/>
      <c r="K53" s="25"/>
    </row>
    <row r="54" spans="1:11" ht="15.75" thickBot="1" x14ac:dyDescent="0.3">
      <c r="A54" s="182" t="s">
        <v>38</v>
      </c>
      <c r="B54" s="183"/>
      <c r="C54" s="183"/>
      <c r="D54" s="183"/>
      <c r="E54" s="183"/>
      <c r="F54" s="184"/>
      <c r="G54" s="24"/>
      <c r="H54" s="24"/>
      <c r="I54" s="24"/>
      <c r="J54" s="24"/>
      <c r="K54" s="25"/>
    </row>
    <row r="55" spans="1:11" x14ac:dyDescent="0.25">
      <c r="A55" s="28" t="s">
        <v>28</v>
      </c>
      <c r="B55" s="28"/>
      <c r="C55" s="28"/>
      <c r="D55" s="27"/>
      <c r="E55" s="28"/>
      <c r="F55" s="28"/>
      <c r="G55" s="28"/>
      <c r="H55" s="28"/>
      <c r="I55" s="28"/>
      <c r="J55" s="28"/>
      <c r="K55" s="25"/>
    </row>
    <row r="56" spans="1:11" x14ac:dyDescent="0.25">
      <c r="A56" s="24"/>
      <c r="B56" s="24"/>
      <c r="C56" s="24"/>
      <c r="D56" s="23"/>
      <c r="E56" s="24"/>
      <c r="F56" s="24"/>
      <c r="G56" s="24"/>
      <c r="H56" s="24"/>
      <c r="I56" s="24"/>
      <c r="J56" s="24"/>
      <c r="K56" s="25"/>
    </row>
    <row r="57" spans="1:11" ht="15" customHeight="1" x14ac:dyDescent="0.25">
      <c r="A57" s="196" t="s">
        <v>39</v>
      </c>
      <c r="B57" s="196"/>
      <c r="C57" s="196"/>
      <c r="D57" s="196"/>
      <c r="E57" s="196"/>
      <c r="F57" s="196"/>
      <c r="G57" s="196"/>
      <c r="H57" s="196"/>
      <c r="I57" s="196"/>
      <c r="J57" s="196"/>
      <c r="K57" s="25"/>
    </row>
    <row r="58" spans="1:11" x14ac:dyDescent="0.25">
      <c r="A58" s="196"/>
      <c r="B58" s="196"/>
      <c r="C58" s="196"/>
      <c r="D58" s="196"/>
      <c r="E58" s="196"/>
      <c r="F58" s="196"/>
      <c r="G58" s="196"/>
      <c r="H58" s="196"/>
      <c r="I58" s="196"/>
      <c r="J58" s="196"/>
      <c r="K58" s="25"/>
    </row>
    <row r="59" spans="1:11" ht="15.75" thickBot="1" x14ac:dyDescent="0.3">
      <c r="A59" s="24"/>
      <c r="B59" s="28" t="s">
        <v>40</v>
      </c>
      <c r="C59" s="23"/>
      <c r="D59" s="23"/>
      <c r="E59" s="24"/>
      <c r="F59" s="28"/>
      <c r="G59" s="28" t="s">
        <v>41</v>
      </c>
      <c r="H59" s="24"/>
      <c r="I59" s="24"/>
      <c r="J59" s="28"/>
      <c r="K59" s="25"/>
    </row>
    <row r="60" spans="1:11" ht="15.75" thickBot="1" x14ac:dyDescent="0.3">
      <c r="A60" s="36">
        <v>1</v>
      </c>
      <c r="B60" s="182" t="s">
        <v>42</v>
      </c>
      <c r="C60" s="183"/>
      <c r="D60" s="183"/>
      <c r="E60" s="183"/>
      <c r="F60" s="184"/>
      <c r="G60" s="182" t="s">
        <v>43</v>
      </c>
      <c r="H60" s="183"/>
      <c r="I60" s="183"/>
      <c r="J60" s="184"/>
      <c r="K60" s="25"/>
    </row>
    <row r="61" spans="1:11" ht="15.75" thickBot="1" x14ac:dyDescent="0.3">
      <c r="A61" s="36">
        <v>2</v>
      </c>
      <c r="B61" s="182" t="s">
        <v>44</v>
      </c>
      <c r="C61" s="183"/>
      <c r="D61" s="183"/>
      <c r="E61" s="183"/>
      <c r="F61" s="184"/>
      <c r="G61" s="182" t="s">
        <v>45</v>
      </c>
      <c r="H61" s="183"/>
      <c r="I61" s="183"/>
      <c r="J61" s="184"/>
      <c r="K61" s="25"/>
    </row>
    <row r="62" spans="1:11" ht="15.75" thickBot="1" x14ac:dyDescent="0.3">
      <c r="A62" s="36">
        <v>3</v>
      </c>
      <c r="B62" s="182"/>
      <c r="C62" s="183"/>
      <c r="D62" s="183"/>
      <c r="E62" s="183"/>
      <c r="F62" s="184"/>
      <c r="G62" s="182"/>
      <c r="H62" s="183"/>
      <c r="I62" s="183"/>
      <c r="J62" s="184"/>
      <c r="K62" s="25"/>
    </row>
    <row r="63" spans="1:11" ht="15.75" thickBot="1" x14ac:dyDescent="0.3">
      <c r="A63" s="36">
        <v>4</v>
      </c>
      <c r="B63" s="182"/>
      <c r="C63" s="183"/>
      <c r="D63" s="183"/>
      <c r="E63" s="183"/>
      <c r="F63" s="184"/>
      <c r="G63" s="182"/>
      <c r="H63" s="183"/>
      <c r="I63" s="183"/>
      <c r="J63" s="184"/>
      <c r="K63" s="25"/>
    </row>
    <row r="64" spans="1:11" ht="15.75" thickBot="1" x14ac:dyDescent="0.3">
      <c r="A64" s="36">
        <v>5</v>
      </c>
      <c r="B64" s="182"/>
      <c r="C64" s="183"/>
      <c r="D64" s="183"/>
      <c r="E64" s="183"/>
      <c r="F64" s="184"/>
      <c r="G64" s="182"/>
      <c r="H64" s="183"/>
      <c r="I64" s="183"/>
      <c r="J64" s="184"/>
      <c r="K64" s="25"/>
    </row>
    <row r="65" spans="1:11" ht="15.75" thickBot="1" x14ac:dyDescent="0.3">
      <c r="A65" s="36">
        <v>6</v>
      </c>
      <c r="B65" s="182"/>
      <c r="C65" s="183"/>
      <c r="D65" s="183"/>
      <c r="E65" s="183"/>
      <c r="F65" s="184"/>
      <c r="G65" s="182"/>
      <c r="H65" s="183"/>
      <c r="I65" s="183"/>
      <c r="J65" s="184"/>
      <c r="K65" s="25"/>
    </row>
    <row r="66" spans="1:11" ht="15.75" thickBot="1" x14ac:dyDescent="0.3">
      <c r="A66" s="36">
        <v>7</v>
      </c>
      <c r="B66" s="182"/>
      <c r="C66" s="183"/>
      <c r="D66" s="183"/>
      <c r="E66" s="183"/>
      <c r="F66" s="184"/>
      <c r="G66" s="182"/>
      <c r="H66" s="183"/>
      <c r="I66" s="183"/>
      <c r="J66" s="184"/>
      <c r="K66" s="25"/>
    </row>
    <row r="67" spans="1:11" ht="15.75" thickBot="1" x14ac:dyDescent="0.3">
      <c r="A67" s="36">
        <v>8</v>
      </c>
      <c r="B67" s="182"/>
      <c r="C67" s="183"/>
      <c r="D67" s="183"/>
      <c r="E67" s="183"/>
      <c r="F67" s="184"/>
      <c r="G67" s="182"/>
      <c r="H67" s="183"/>
      <c r="I67" s="183"/>
      <c r="J67" s="184"/>
      <c r="K67" s="25"/>
    </row>
    <row r="68" spans="1:11" x14ac:dyDescent="0.25">
      <c r="A68" s="24"/>
      <c r="B68" s="24"/>
      <c r="C68" s="24"/>
      <c r="D68" s="23"/>
      <c r="E68" s="24"/>
      <c r="F68" s="24"/>
      <c r="G68" s="24"/>
      <c r="H68" s="24"/>
      <c r="I68" s="24"/>
      <c r="J68" s="24"/>
      <c r="K68" s="25"/>
    </row>
    <row r="69" spans="1:11" x14ac:dyDescent="0.25">
      <c r="A69" s="24"/>
      <c r="B69" s="24"/>
      <c r="C69" s="24"/>
      <c r="D69" s="23"/>
      <c r="E69" s="24"/>
      <c r="F69" s="24"/>
      <c r="G69" s="24"/>
      <c r="H69" s="24"/>
      <c r="I69" s="24"/>
      <c r="J69" s="24"/>
      <c r="K69" s="25"/>
    </row>
    <row r="70" spans="1:11" x14ac:dyDescent="0.25">
      <c r="A70" s="24"/>
      <c r="B70" s="24"/>
      <c r="C70" s="24"/>
      <c r="D70" s="23"/>
      <c r="E70" s="24"/>
      <c r="F70" s="24"/>
      <c r="G70" s="24"/>
      <c r="H70" s="24"/>
      <c r="I70" s="24"/>
      <c r="J70" s="24"/>
      <c r="K70" s="25"/>
    </row>
  </sheetData>
  <sheetProtection algorithmName="SHA-512" hashValue="dHFtxzMgqo4K2smhZhC0i+5M1p5xXLTm1tjRrdYjkdcgEDHZGarlne+6uWoCJ8KKq9vw61QSAtkDZbXRde+5mw==" saltValue="6uT8RyTRIBOfmxuD3+8q6w==" spinCount="100000" sheet="1" objects="1" scenarios="1" selectLockedCells="1"/>
  <mergeCells count="45">
    <mergeCell ref="B67:F67"/>
    <mergeCell ref="G67:J67"/>
    <mergeCell ref="A24:C24"/>
    <mergeCell ref="A40:C40"/>
    <mergeCell ref="A51:C51"/>
    <mergeCell ref="A57:J58"/>
    <mergeCell ref="B64:F64"/>
    <mergeCell ref="G64:J64"/>
    <mergeCell ref="B65:F65"/>
    <mergeCell ref="G65:J65"/>
    <mergeCell ref="B66:F66"/>
    <mergeCell ref="G66:J66"/>
    <mergeCell ref="B61:F61"/>
    <mergeCell ref="G61:J61"/>
    <mergeCell ref="B62:F62"/>
    <mergeCell ref="G62:J62"/>
    <mergeCell ref="B63:F63"/>
    <mergeCell ref="G63:J63"/>
    <mergeCell ref="A48:E48"/>
    <mergeCell ref="F48:I48"/>
    <mergeCell ref="E51:F51"/>
    <mergeCell ref="A54:F54"/>
    <mergeCell ref="B60:F60"/>
    <mergeCell ref="G60:J60"/>
    <mergeCell ref="A46:I46"/>
    <mergeCell ref="A18:I18"/>
    <mergeCell ref="A21:D21"/>
    <mergeCell ref="F21:G21"/>
    <mergeCell ref="E24:F24"/>
    <mergeCell ref="A27:F27"/>
    <mergeCell ref="A31:E31"/>
    <mergeCell ref="F31:I31"/>
    <mergeCell ref="A34:I34"/>
    <mergeCell ref="A37:D37"/>
    <mergeCell ref="F37:G37"/>
    <mergeCell ref="E40:F40"/>
    <mergeCell ref="A43:F43"/>
    <mergeCell ref="A15:E15"/>
    <mergeCell ref="F15:I15"/>
    <mergeCell ref="A5:F5"/>
    <mergeCell ref="A6:C6"/>
    <mergeCell ref="A7:E7"/>
    <mergeCell ref="C11:F11"/>
    <mergeCell ref="A9:C9"/>
    <mergeCell ref="D9:G9"/>
  </mergeCells>
  <pageMargins left="0.7" right="0.7" top="0.75" bottom="0.75" header="0.3" footer="0.3"/>
  <pageSetup scale="93" orientation="portrait" r:id="rId1"/>
  <rowBreaks count="1" manualBreakCount="1">
    <brk id="45"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6D24517-A6DA-473F-B3F2-3DFA5F7D337A}">
          <x14:formula1>
            <xm:f>List!$F$3:$F$17</xm:f>
          </x14:formula1>
          <xm:sqref>C11:F11</xm:sqref>
        </x14:dataValidation>
        <x14:dataValidation type="list" allowBlank="1" showInputMessage="1" showErrorMessage="1" xr:uid="{7893B1A7-070E-4BC6-AD27-476B6BDD1D56}">
          <x14:formula1>
            <xm:f>List!$L$3:$L$4</xm:f>
          </x14:formula1>
          <xm:sqref>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6EAD-520F-4374-AA66-EEF8D843F7DE}">
  <sheetPr>
    <pageSetUpPr fitToPage="1"/>
  </sheetPr>
  <dimension ref="A1:K42"/>
  <sheetViews>
    <sheetView tabSelected="1" zoomScaleNormal="100" workbookViewId="0">
      <selection activeCell="A8" sqref="A8:J17"/>
    </sheetView>
  </sheetViews>
  <sheetFormatPr defaultColWidth="9.140625" defaultRowHeight="15" x14ac:dyDescent="0.25"/>
  <cols>
    <col min="1" max="2" width="9.140625" style="26"/>
    <col min="3" max="3" width="9.5703125" style="26" customWidth="1"/>
    <col min="4" max="4" width="10.42578125" style="26" customWidth="1"/>
    <col min="5" max="5" width="5.85546875" style="26" customWidth="1"/>
    <col min="6" max="7" width="9.140625" style="26"/>
    <col min="8" max="8" width="9.7109375" style="26" customWidth="1"/>
    <col min="9" max="9" width="10.5703125" style="26" customWidth="1"/>
    <col min="10" max="16384" width="9.140625" style="26"/>
  </cols>
  <sheetData>
    <row r="1" spans="1:11" ht="18.75" x14ac:dyDescent="0.3">
      <c r="A1" s="217" t="s">
        <v>46</v>
      </c>
      <c r="B1" s="217"/>
      <c r="C1" s="217"/>
      <c r="D1" s="217"/>
      <c r="E1" s="217"/>
      <c r="F1" s="217"/>
      <c r="G1" s="217"/>
      <c r="H1" s="217"/>
      <c r="I1" s="217"/>
      <c r="J1" s="217"/>
    </row>
    <row r="2" spans="1:11" ht="15.75" thickBot="1" x14ac:dyDescent="0.3">
      <c r="A2" s="218"/>
      <c r="B2" s="219"/>
      <c r="C2" s="219"/>
      <c r="D2" s="219"/>
      <c r="E2" s="219"/>
      <c r="F2" s="219"/>
      <c r="G2" s="219"/>
      <c r="H2" s="219"/>
      <c r="I2" s="219"/>
      <c r="J2" s="220"/>
    </row>
    <row r="3" spans="1:11" ht="16.5" thickBot="1" x14ac:dyDescent="0.3">
      <c r="A3" s="221" t="s">
        <v>47</v>
      </c>
      <c r="B3" s="222"/>
      <c r="C3" s="223" t="s">
        <v>48</v>
      </c>
      <c r="D3" s="224"/>
      <c r="E3" s="224"/>
      <c r="F3" s="224"/>
      <c r="G3" s="224"/>
      <c r="H3" s="224"/>
      <c r="I3" s="224"/>
      <c r="J3" s="225"/>
      <c r="K3" s="25"/>
    </row>
    <row r="4" spans="1:11" ht="15.75" thickBot="1" x14ac:dyDescent="0.3">
      <c r="A4" s="226"/>
      <c r="B4" s="227"/>
      <c r="C4" s="227"/>
      <c r="D4" s="227"/>
      <c r="E4" s="227"/>
      <c r="F4" s="227"/>
      <c r="G4" s="227"/>
      <c r="H4" s="227"/>
      <c r="I4" s="227"/>
      <c r="J4" s="228"/>
    </row>
    <row r="5" spans="1:11" ht="15.75" thickBot="1" x14ac:dyDescent="0.3">
      <c r="A5" s="203" t="s">
        <v>49</v>
      </c>
      <c r="B5" s="204"/>
      <c r="C5" s="205"/>
      <c r="D5" s="2" t="s">
        <v>50</v>
      </c>
      <c r="E5" s="37"/>
      <c r="F5" s="206" t="s">
        <v>51</v>
      </c>
      <c r="G5" s="206"/>
      <c r="H5" s="207"/>
      <c r="I5" s="2" t="s">
        <v>52</v>
      </c>
      <c r="J5" s="38"/>
    </row>
    <row r="6" spans="1:11" x14ac:dyDescent="0.25">
      <c r="A6" s="197"/>
      <c r="B6" s="198"/>
      <c r="C6" s="198"/>
      <c r="D6" s="198"/>
      <c r="E6" s="198"/>
      <c r="F6" s="198"/>
      <c r="G6" s="198"/>
      <c r="H6" s="198"/>
      <c r="I6" s="198"/>
      <c r="J6" s="199"/>
    </row>
    <row r="7" spans="1:11" ht="16.5" thickBot="1" x14ac:dyDescent="0.3">
      <c r="A7" s="200" t="s">
        <v>53</v>
      </c>
      <c r="B7" s="201"/>
      <c r="C7" s="201"/>
      <c r="D7" s="201"/>
      <c r="E7" s="201"/>
      <c r="F7" s="201"/>
      <c r="G7" s="201"/>
      <c r="H7" s="201"/>
      <c r="I7" s="201"/>
      <c r="J7" s="202"/>
    </row>
    <row r="8" spans="1:11" x14ac:dyDescent="0.25">
      <c r="A8" s="208" t="s">
        <v>54</v>
      </c>
      <c r="B8" s="209"/>
      <c r="C8" s="209"/>
      <c r="D8" s="209"/>
      <c r="E8" s="209"/>
      <c r="F8" s="209"/>
      <c r="G8" s="209"/>
      <c r="H8" s="209"/>
      <c r="I8" s="209"/>
      <c r="J8" s="210"/>
      <c r="K8" s="25"/>
    </row>
    <row r="9" spans="1:11" x14ac:dyDescent="0.25">
      <c r="A9" s="211"/>
      <c r="B9" s="212"/>
      <c r="C9" s="212"/>
      <c r="D9" s="212"/>
      <c r="E9" s="212"/>
      <c r="F9" s="212"/>
      <c r="G9" s="212"/>
      <c r="H9" s="212"/>
      <c r="I9" s="212"/>
      <c r="J9" s="213"/>
      <c r="K9" s="25"/>
    </row>
    <row r="10" spans="1:11" x14ac:dyDescent="0.25">
      <c r="A10" s="211"/>
      <c r="B10" s="212"/>
      <c r="C10" s="212"/>
      <c r="D10" s="212"/>
      <c r="E10" s="212"/>
      <c r="F10" s="212"/>
      <c r="G10" s="212"/>
      <c r="H10" s="212"/>
      <c r="I10" s="212"/>
      <c r="J10" s="213"/>
      <c r="K10" s="25"/>
    </row>
    <row r="11" spans="1:11" x14ac:dyDescent="0.25">
      <c r="A11" s="211"/>
      <c r="B11" s="212"/>
      <c r="C11" s="212"/>
      <c r="D11" s="212"/>
      <c r="E11" s="212"/>
      <c r="F11" s="212"/>
      <c r="G11" s="212"/>
      <c r="H11" s="212"/>
      <c r="I11" s="212"/>
      <c r="J11" s="213"/>
      <c r="K11" s="25"/>
    </row>
    <row r="12" spans="1:11" x14ac:dyDescent="0.25">
      <c r="A12" s="211"/>
      <c r="B12" s="212"/>
      <c r="C12" s="212"/>
      <c r="D12" s="212"/>
      <c r="E12" s="212"/>
      <c r="F12" s="212"/>
      <c r="G12" s="212"/>
      <c r="H12" s="212"/>
      <c r="I12" s="212"/>
      <c r="J12" s="213"/>
      <c r="K12" s="25"/>
    </row>
    <row r="13" spans="1:11" x14ac:dyDescent="0.25">
      <c r="A13" s="211"/>
      <c r="B13" s="212"/>
      <c r="C13" s="212"/>
      <c r="D13" s="212"/>
      <c r="E13" s="212"/>
      <c r="F13" s="212"/>
      <c r="G13" s="212"/>
      <c r="H13" s="212"/>
      <c r="I13" s="212"/>
      <c r="J13" s="213"/>
      <c r="K13" s="25"/>
    </row>
    <row r="14" spans="1:11" x14ac:dyDescent="0.25">
      <c r="A14" s="211"/>
      <c r="B14" s="212"/>
      <c r="C14" s="212"/>
      <c r="D14" s="212"/>
      <c r="E14" s="212"/>
      <c r="F14" s="212"/>
      <c r="G14" s="212"/>
      <c r="H14" s="212"/>
      <c r="I14" s="212"/>
      <c r="J14" s="213"/>
      <c r="K14" s="25"/>
    </row>
    <row r="15" spans="1:11" x14ac:dyDescent="0.25">
      <c r="A15" s="211"/>
      <c r="B15" s="212"/>
      <c r="C15" s="212"/>
      <c r="D15" s="212"/>
      <c r="E15" s="212"/>
      <c r="F15" s="212"/>
      <c r="G15" s="212"/>
      <c r="H15" s="212"/>
      <c r="I15" s="212"/>
      <c r="J15" s="213"/>
      <c r="K15" s="25"/>
    </row>
    <row r="16" spans="1:11" x14ac:dyDescent="0.25">
      <c r="A16" s="211"/>
      <c r="B16" s="212"/>
      <c r="C16" s="212"/>
      <c r="D16" s="212"/>
      <c r="E16" s="212"/>
      <c r="F16" s="212"/>
      <c r="G16" s="212"/>
      <c r="H16" s="212"/>
      <c r="I16" s="212"/>
      <c r="J16" s="213"/>
      <c r="K16" s="25"/>
    </row>
    <row r="17" spans="1:11" x14ac:dyDescent="0.25">
      <c r="A17" s="214"/>
      <c r="B17" s="215"/>
      <c r="C17" s="215"/>
      <c r="D17" s="215"/>
      <c r="E17" s="215"/>
      <c r="F17" s="215"/>
      <c r="G17" s="215"/>
      <c r="H17" s="215"/>
      <c r="I17" s="215"/>
      <c r="J17" s="216"/>
      <c r="K17" s="25"/>
    </row>
    <row r="18" spans="1:11" x14ac:dyDescent="0.25">
      <c r="A18" s="197"/>
      <c r="B18" s="198"/>
      <c r="C18" s="198"/>
      <c r="D18" s="198"/>
      <c r="E18" s="198"/>
      <c r="F18" s="198"/>
      <c r="G18" s="198"/>
      <c r="H18" s="198"/>
      <c r="I18" s="198"/>
      <c r="J18" s="199"/>
    </row>
    <row r="19" spans="1:11" ht="16.5" thickBot="1" x14ac:dyDescent="0.3">
      <c r="A19" s="200" t="s">
        <v>55</v>
      </c>
      <c r="B19" s="201"/>
      <c r="C19" s="201"/>
      <c r="D19" s="201"/>
      <c r="E19" s="201"/>
      <c r="F19" s="201"/>
      <c r="G19" s="201"/>
      <c r="H19" s="201"/>
      <c r="I19" s="201"/>
      <c r="J19" s="202"/>
    </row>
    <row r="20" spans="1:11" x14ac:dyDescent="0.25">
      <c r="A20" s="208" t="s">
        <v>56</v>
      </c>
      <c r="B20" s="209"/>
      <c r="C20" s="209"/>
      <c r="D20" s="209"/>
      <c r="E20" s="209"/>
      <c r="F20" s="209"/>
      <c r="G20" s="209"/>
      <c r="H20" s="209"/>
      <c r="I20" s="209"/>
      <c r="J20" s="210"/>
      <c r="K20" s="25"/>
    </row>
    <row r="21" spans="1:11" x14ac:dyDescent="0.25">
      <c r="A21" s="230"/>
      <c r="B21" s="231"/>
      <c r="C21" s="231"/>
      <c r="D21" s="231"/>
      <c r="E21" s="231"/>
      <c r="F21" s="231"/>
      <c r="G21" s="231"/>
      <c r="H21" s="231"/>
      <c r="I21" s="231"/>
      <c r="J21" s="232"/>
      <c r="K21" s="25"/>
    </row>
    <row r="22" spans="1:11" x14ac:dyDescent="0.25">
      <c r="A22" s="230"/>
      <c r="B22" s="231"/>
      <c r="C22" s="231"/>
      <c r="D22" s="231"/>
      <c r="E22" s="231"/>
      <c r="F22" s="231"/>
      <c r="G22" s="231"/>
      <c r="H22" s="231"/>
      <c r="I22" s="231"/>
      <c r="J22" s="232"/>
      <c r="K22" s="25"/>
    </row>
    <row r="23" spans="1:11" x14ac:dyDescent="0.25">
      <c r="A23" s="230"/>
      <c r="B23" s="231"/>
      <c r="C23" s="231"/>
      <c r="D23" s="231"/>
      <c r="E23" s="231"/>
      <c r="F23" s="231"/>
      <c r="G23" s="231"/>
      <c r="H23" s="231"/>
      <c r="I23" s="231"/>
      <c r="J23" s="232"/>
      <c r="K23" s="25"/>
    </row>
    <row r="24" spans="1:11" x14ac:dyDescent="0.25">
      <c r="A24" s="230"/>
      <c r="B24" s="231"/>
      <c r="C24" s="231"/>
      <c r="D24" s="231"/>
      <c r="E24" s="231"/>
      <c r="F24" s="231"/>
      <c r="G24" s="231"/>
      <c r="H24" s="231"/>
      <c r="I24" s="231"/>
      <c r="J24" s="232"/>
      <c r="K24" s="25"/>
    </row>
    <row r="25" spans="1:11" x14ac:dyDescent="0.25">
      <c r="A25" s="230"/>
      <c r="B25" s="231"/>
      <c r="C25" s="231"/>
      <c r="D25" s="231"/>
      <c r="E25" s="231"/>
      <c r="F25" s="231"/>
      <c r="G25" s="231"/>
      <c r="H25" s="231"/>
      <c r="I25" s="231"/>
      <c r="J25" s="232"/>
      <c r="K25" s="25"/>
    </row>
    <row r="26" spans="1:11" x14ac:dyDescent="0.25">
      <c r="A26" s="211"/>
      <c r="B26" s="212"/>
      <c r="C26" s="212"/>
      <c r="D26" s="212"/>
      <c r="E26" s="212"/>
      <c r="F26" s="212"/>
      <c r="G26" s="212"/>
      <c r="H26" s="212"/>
      <c r="I26" s="212"/>
      <c r="J26" s="213"/>
      <c r="K26" s="25"/>
    </row>
    <row r="27" spans="1:11" x14ac:dyDescent="0.25">
      <c r="A27" s="211"/>
      <c r="B27" s="212"/>
      <c r="C27" s="212"/>
      <c r="D27" s="212"/>
      <c r="E27" s="212"/>
      <c r="F27" s="212"/>
      <c r="G27" s="212"/>
      <c r="H27" s="212"/>
      <c r="I27" s="212"/>
      <c r="J27" s="213"/>
      <c r="K27" s="25"/>
    </row>
    <row r="28" spans="1:11" x14ac:dyDescent="0.25">
      <c r="A28" s="211"/>
      <c r="B28" s="212"/>
      <c r="C28" s="212"/>
      <c r="D28" s="212"/>
      <c r="E28" s="212"/>
      <c r="F28" s="212"/>
      <c r="G28" s="212"/>
      <c r="H28" s="212"/>
      <c r="I28" s="212"/>
      <c r="J28" s="213"/>
      <c r="K28" s="25"/>
    </row>
    <row r="29" spans="1:11" ht="15.75" thickBot="1" x14ac:dyDescent="0.3">
      <c r="A29" s="214"/>
      <c r="B29" s="215"/>
      <c r="C29" s="215"/>
      <c r="D29" s="215"/>
      <c r="E29" s="215"/>
      <c r="F29" s="215"/>
      <c r="G29" s="215"/>
      <c r="H29" s="215"/>
      <c r="I29" s="215"/>
      <c r="J29" s="216"/>
      <c r="K29" s="25"/>
    </row>
    <row r="30" spans="1:11" x14ac:dyDescent="0.25">
      <c r="A30" s="197"/>
      <c r="B30" s="198"/>
      <c r="C30" s="198"/>
      <c r="D30" s="198"/>
      <c r="E30" s="198"/>
      <c r="F30" s="198"/>
      <c r="G30" s="198"/>
      <c r="H30" s="198"/>
      <c r="I30" s="198"/>
      <c r="J30" s="199"/>
    </row>
    <row r="31" spans="1:11" ht="16.5" thickBot="1" x14ac:dyDescent="0.3">
      <c r="A31" s="200" t="s">
        <v>57</v>
      </c>
      <c r="B31" s="201"/>
      <c r="C31" s="201"/>
      <c r="D31" s="201"/>
      <c r="E31" s="201"/>
      <c r="F31" s="201"/>
      <c r="G31" s="201"/>
      <c r="H31" s="201"/>
      <c r="I31" s="201"/>
      <c r="J31" s="202"/>
    </row>
    <row r="32" spans="1:11" ht="15.75" customHeight="1" x14ac:dyDescent="0.25">
      <c r="A32" s="208" t="s">
        <v>58</v>
      </c>
      <c r="B32" s="209"/>
      <c r="C32" s="209"/>
      <c r="D32" s="209"/>
      <c r="E32" s="209"/>
      <c r="F32" s="209"/>
      <c r="G32" s="209"/>
      <c r="H32" s="209"/>
      <c r="I32" s="209"/>
      <c r="J32" s="210"/>
      <c r="K32" s="25"/>
    </row>
    <row r="33" spans="1:11" ht="15.75" customHeight="1" x14ac:dyDescent="0.25">
      <c r="A33" s="230"/>
      <c r="B33" s="231"/>
      <c r="C33" s="231"/>
      <c r="D33" s="231"/>
      <c r="E33" s="231"/>
      <c r="F33" s="231"/>
      <c r="G33" s="231"/>
      <c r="H33" s="231"/>
      <c r="I33" s="231"/>
      <c r="J33" s="232"/>
      <c r="K33" s="25"/>
    </row>
    <row r="34" spans="1:11" ht="15.75" customHeight="1" x14ac:dyDescent="0.25">
      <c r="A34" s="230"/>
      <c r="B34" s="231"/>
      <c r="C34" s="231"/>
      <c r="D34" s="231"/>
      <c r="E34" s="231"/>
      <c r="F34" s="231"/>
      <c r="G34" s="231"/>
      <c r="H34" s="231"/>
      <c r="I34" s="231"/>
      <c r="J34" s="232"/>
      <c r="K34" s="25"/>
    </row>
    <row r="35" spans="1:11" ht="15.75" customHeight="1" x14ac:dyDescent="0.25">
      <c r="A35" s="230"/>
      <c r="B35" s="231"/>
      <c r="C35" s="231"/>
      <c r="D35" s="231"/>
      <c r="E35" s="231"/>
      <c r="F35" s="231"/>
      <c r="G35" s="231"/>
      <c r="H35" s="231"/>
      <c r="I35" s="231"/>
      <c r="J35" s="232"/>
      <c r="K35" s="25"/>
    </row>
    <row r="36" spans="1:11" ht="15.75" customHeight="1" x14ac:dyDescent="0.25">
      <c r="A36" s="230"/>
      <c r="B36" s="231"/>
      <c r="C36" s="231"/>
      <c r="D36" s="231"/>
      <c r="E36" s="231"/>
      <c r="F36" s="231"/>
      <c r="G36" s="231"/>
      <c r="H36" s="231"/>
      <c r="I36" s="231"/>
      <c r="J36" s="232"/>
      <c r="K36" s="25"/>
    </row>
    <row r="37" spans="1:11" x14ac:dyDescent="0.25">
      <c r="A37" s="211"/>
      <c r="B37" s="212"/>
      <c r="C37" s="212"/>
      <c r="D37" s="212"/>
      <c r="E37" s="212"/>
      <c r="F37" s="212"/>
      <c r="G37" s="212"/>
      <c r="H37" s="212"/>
      <c r="I37" s="212"/>
      <c r="J37" s="213"/>
      <c r="K37" s="25"/>
    </row>
    <row r="38" spans="1:11" x14ac:dyDescent="0.25">
      <c r="A38" s="211"/>
      <c r="B38" s="212"/>
      <c r="C38" s="212"/>
      <c r="D38" s="212"/>
      <c r="E38" s="212"/>
      <c r="F38" s="212"/>
      <c r="G38" s="212"/>
      <c r="H38" s="212"/>
      <c r="I38" s="212"/>
      <c r="J38" s="213"/>
      <c r="K38" s="25"/>
    </row>
    <row r="39" spans="1:11" x14ac:dyDescent="0.25">
      <c r="A39" s="211"/>
      <c r="B39" s="212"/>
      <c r="C39" s="212"/>
      <c r="D39" s="212"/>
      <c r="E39" s="212"/>
      <c r="F39" s="212"/>
      <c r="G39" s="212"/>
      <c r="H39" s="212"/>
      <c r="I39" s="212"/>
      <c r="J39" s="213"/>
      <c r="K39" s="25"/>
    </row>
    <row r="40" spans="1:11" x14ac:dyDescent="0.25">
      <c r="A40" s="211"/>
      <c r="B40" s="212"/>
      <c r="C40" s="212"/>
      <c r="D40" s="212"/>
      <c r="E40" s="212"/>
      <c r="F40" s="212"/>
      <c r="G40" s="212"/>
      <c r="H40" s="212"/>
      <c r="I40" s="212"/>
      <c r="J40" s="213"/>
      <c r="K40" s="25"/>
    </row>
    <row r="41" spans="1:11" x14ac:dyDescent="0.25">
      <c r="A41" s="214"/>
      <c r="B41" s="215"/>
      <c r="C41" s="215"/>
      <c r="D41" s="215"/>
      <c r="E41" s="215"/>
      <c r="F41" s="215"/>
      <c r="G41" s="215"/>
      <c r="H41" s="215"/>
      <c r="I41" s="215"/>
      <c r="J41" s="216"/>
      <c r="K41" s="25"/>
    </row>
    <row r="42" spans="1:11" x14ac:dyDescent="0.25">
      <c r="A42" s="229"/>
      <c r="B42" s="229"/>
      <c r="C42" s="229"/>
      <c r="D42" s="229"/>
      <c r="E42" s="229"/>
      <c r="F42" s="229"/>
      <c r="G42" s="229"/>
      <c r="H42" s="229"/>
      <c r="I42" s="229"/>
      <c r="J42" s="229"/>
    </row>
  </sheetData>
  <sheetProtection algorithmName="SHA-512" hashValue="HUUcqR1bQ+0+tEjs0m6KXlAFOmZb87K9DTG6i17I2SblTM02kV0f8R/+9FoL6qBz9A6hV2Q0VW93PcUK1LKZWw==" saltValue="VEy70ONM3clE2/uguZlzSA==" spinCount="100000" sheet="1" objects="1" scenarios="1" selectLockedCells="1"/>
  <mergeCells count="17">
    <mergeCell ref="A42:J42"/>
    <mergeCell ref="A30:J30"/>
    <mergeCell ref="A31:J31"/>
    <mergeCell ref="A32:J41"/>
    <mergeCell ref="A20:J29"/>
    <mergeCell ref="A1:J1"/>
    <mergeCell ref="A2:J2"/>
    <mergeCell ref="A3:B3"/>
    <mergeCell ref="C3:J3"/>
    <mergeCell ref="A4:J4"/>
    <mergeCell ref="A18:J18"/>
    <mergeCell ref="A19:J19"/>
    <mergeCell ref="A5:C5"/>
    <mergeCell ref="F5:H5"/>
    <mergeCell ref="A6:J6"/>
    <mergeCell ref="A7:J7"/>
    <mergeCell ref="A8:J17"/>
  </mergeCells>
  <pageMargins left="0.7" right="0.7" top="0.75" bottom="0.75" header="0.3" footer="0.3"/>
  <pageSetup scale="9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638F655-B421-43AA-B3A9-2066FBE8C8AD}">
          <x14:formula1>
            <xm:f>List!$P$4:$P$7</xm:f>
          </x14:formula1>
          <xm:sqref>D5</xm:sqref>
        </x14:dataValidation>
        <x14:dataValidation type="list" allowBlank="1" showInputMessage="1" showErrorMessage="1" xr:uid="{23173C35-98E7-4ADE-BE1B-AF5968BD7C6C}">
          <x14:formula1>
            <xm:f>List!$P$4:$P$8</xm:f>
          </x14:formula1>
          <xm:sqref>I5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F1F5-CA5F-4271-88C0-71EC88CAC02D}">
  <sheetPr>
    <pageSetUpPr fitToPage="1"/>
  </sheetPr>
  <dimension ref="A1:W144"/>
  <sheetViews>
    <sheetView topLeftCell="A30" zoomScale="80" zoomScaleNormal="80" workbookViewId="0">
      <selection activeCell="B52" sqref="B52:M52"/>
    </sheetView>
  </sheetViews>
  <sheetFormatPr defaultColWidth="9.140625" defaultRowHeight="15" x14ac:dyDescent="0.25"/>
  <cols>
    <col min="1" max="1" width="11.85546875" style="26" customWidth="1"/>
    <col min="2" max="4" width="9.140625" style="26" customWidth="1"/>
    <col min="5" max="5" width="5.42578125" style="26" customWidth="1"/>
    <col min="6" max="8" width="9.140625" style="26" customWidth="1"/>
    <col min="9" max="9" width="8.42578125" style="26" customWidth="1"/>
    <col min="10" max="10" width="9.140625" style="26" customWidth="1"/>
    <col min="11" max="11" width="5.85546875" style="26" customWidth="1"/>
    <col min="12" max="12" width="11.140625" style="26" customWidth="1"/>
    <col min="13" max="13" width="9.140625" style="26" customWidth="1"/>
    <col min="14" max="14" width="22" style="26" bestFit="1" customWidth="1"/>
    <col min="15" max="16" width="20.140625" style="26" bestFit="1" customWidth="1"/>
    <col min="17" max="17" width="57.140625" style="26" bestFit="1" customWidth="1"/>
    <col min="18" max="18" width="21.28515625" style="26" bestFit="1" customWidth="1"/>
    <col min="19" max="19" width="20.140625" style="26" bestFit="1" customWidth="1"/>
    <col min="20" max="20" width="51.85546875" style="26" bestFit="1" customWidth="1"/>
    <col min="21" max="21" width="21.28515625" style="26" bestFit="1" customWidth="1"/>
    <col min="22" max="22" width="20.140625" style="26" bestFit="1" customWidth="1"/>
    <col min="23" max="23" width="41.140625" style="26" bestFit="1" customWidth="1"/>
    <col min="24" max="16384" width="9.140625" style="26"/>
  </cols>
  <sheetData>
    <row r="1" spans="1:23" ht="19.5" thickBot="1" x14ac:dyDescent="0.35">
      <c r="A1" s="39" t="s">
        <v>59</v>
      </c>
      <c r="B1" s="40"/>
      <c r="C1" s="40"/>
      <c r="D1" s="250">
        <v>6172.96</v>
      </c>
      <c r="E1" s="251"/>
      <c r="F1" s="252"/>
      <c r="G1" s="41"/>
      <c r="H1" s="41"/>
      <c r="I1" s="25"/>
      <c r="J1" s="25"/>
      <c r="K1" s="42"/>
      <c r="L1" s="42"/>
      <c r="M1" s="42"/>
      <c r="N1" s="42"/>
      <c r="O1" s="42"/>
      <c r="P1" s="42"/>
      <c r="Q1" s="43"/>
      <c r="R1" s="43"/>
      <c r="S1" s="42"/>
      <c r="T1" s="43"/>
      <c r="U1" s="43"/>
      <c r="V1" s="42"/>
      <c r="W1" s="43"/>
    </row>
    <row r="2" spans="1:23" x14ac:dyDescent="0.25">
      <c r="A2" s="42"/>
      <c r="B2" s="44"/>
      <c r="C2" s="42"/>
      <c r="D2" s="42"/>
      <c r="E2" s="42"/>
      <c r="F2" s="42"/>
      <c r="G2" s="42"/>
      <c r="H2" s="42"/>
      <c r="I2" s="42"/>
      <c r="J2" s="42"/>
      <c r="K2" s="42"/>
      <c r="L2" s="42"/>
      <c r="M2" s="42"/>
      <c r="N2" s="42"/>
      <c r="O2" s="42"/>
      <c r="P2" s="42"/>
      <c r="Q2" s="43"/>
      <c r="R2" s="43"/>
      <c r="S2" s="42"/>
      <c r="T2" s="43"/>
      <c r="U2" s="43"/>
      <c r="V2" s="42"/>
      <c r="W2" s="43"/>
    </row>
    <row r="3" spans="1:23" ht="18.75" x14ac:dyDescent="0.3">
      <c r="A3" s="233" t="s">
        <v>60</v>
      </c>
      <c r="B3" s="234"/>
      <c r="C3" s="234"/>
      <c r="D3" s="234"/>
      <c r="E3" s="234"/>
      <c r="F3" s="234"/>
      <c r="G3" s="234"/>
      <c r="H3" s="234"/>
      <c r="I3" s="234"/>
      <c r="J3" s="234"/>
      <c r="K3" s="234"/>
      <c r="L3" s="234"/>
      <c r="M3" s="234"/>
      <c r="N3" s="235"/>
    </row>
    <row r="4" spans="1:23" x14ac:dyDescent="0.25">
      <c r="A4" s="45" t="s">
        <v>61</v>
      </c>
      <c r="B4" s="45"/>
      <c r="C4" s="42"/>
      <c r="D4" s="42"/>
      <c r="E4" s="42"/>
      <c r="F4" s="42"/>
      <c r="G4" s="42"/>
      <c r="H4" s="45"/>
      <c r="I4" s="45"/>
      <c r="J4" s="45"/>
      <c r="K4" s="45"/>
      <c r="L4" s="42"/>
      <c r="M4" s="42"/>
      <c r="N4" s="42"/>
      <c r="O4" s="42"/>
      <c r="P4" s="42"/>
      <c r="Q4" s="42"/>
      <c r="R4" s="42"/>
      <c r="S4" s="42"/>
      <c r="T4" s="42"/>
      <c r="U4" s="42"/>
      <c r="V4" s="42"/>
      <c r="W4" s="42"/>
    </row>
    <row r="5" spans="1:23" ht="15.75" thickBot="1" x14ac:dyDescent="0.3">
      <c r="A5" s="45"/>
      <c r="B5" s="45"/>
      <c r="C5" s="42"/>
      <c r="D5" s="42"/>
      <c r="E5" s="46"/>
      <c r="F5" s="42"/>
      <c r="G5" s="42"/>
      <c r="H5" s="42"/>
      <c r="I5" s="42"/>
      <c r="J5" s="46"/>
      <c r="K5" s="42"/>
      <c r="L5" s="42"/>
      <c r="M5" s="42"/>
      <c r="N5" s="42"/>
      <c r="O5" s="42"/>
      <c r="P5" s="42"/>
      <c r="Q5" s="42"/>
      <c r="R5" s="42"/>
      <c r="S5" s="42"/>
      <c r="T5" s="42"/>
      <c r="U5" s="42"/>
      <c r="V5" s="42"/>
      <c r="W5" s="42"/>
    </row>
    <row r="6" spans="1:23" ht="15.75" thickBot="1" x14ac:dyDescent="0.3">
      <c r="A6" s="253" t="s">
        <v>62</v>
      </c>
      <c r="B6" s="254"/>
      <c r="C6" s="254"/>
      <c r="D6" s="254"/>
      <c r="E6" s="254"/>
      <c r="F6" s="254"/>
      <c r="G6" s="254"/>
      <c r="H6" s="254"/>
      <c r="I6" s="254"/>
      <c r="J6" s="2" t="s">
        <v>63</v>
      </c>
      <c r="K6" s="47"/>
      <c r="L6" s="42"/>
      <c r="M6" s="42"/>
      <c r="N6" s="42"/>
      <c r="O6" s="42"/>
      <c r="P6" s="42"/>
      <c r="Q6" s="42"/>
      <c r="R6" s="42"/>
      <c r="S6" s="42"/>
      <c r="T6" s="42"/>
      <c r="U6" s="42"/>
      <c r="V6" s="42"/>
      <c r="W6" s="42"/>
    </row>
    <row r="7" spans="1:23" ht="15.75" thickBot="1" x14ac:dyDescent="0.3">
      <c r="A7" s="45"/>
      <c r="B7" s="45"/>
      <c r="C7" s="45"/>
      <c r="D7" s="45"/>
      <c r="E7" s="44"/>
      <c r="F7" s="42"/>
      <c r="G7" s="46"/>
      <c r="H7" s="42"/>
      <c r="I7" s="42"/>
      <c r="J7" s="44"/>
      <c r="K7" s="42"/>
      <c r="L7" s="42"/>
      <c r="M7" s="42"/>
      <c r="N7" s="42"/>
      <c r="O7" s="42"/>
      <c r="P7" s="42"/>
      <c r="Q7" s="42"/>
      <c r="R7" s="42"/>
      <c r="S7" s="42"/>
      <c r="T7" s="42"/>
      <c r="U7" s="42"/>
      <c r="V7" s="42"/>
      <c r="W7" s="42"/>
    </row>
    <row r="8" spans="1:23" ht="15.75" thickBot="1" x14ac:dyDescent="0.3">
      <c r="A8" s="253" t="s">
        <v>64</v>
      </c>
      <c r="B8" s="254"/>
      <c r="C8" s="254"/>
      <c r="D8" s="254"/>
      <c r="E8" s="254"/>
      <c r="F8" s="254"/>
      <c r="G8" s="254"/>
      <c r="H8" s="254"/>
      <c r="I8" s="254"/>
      <c r="J8" s="254"/>
      <c r="K8" s="255"/>
      <c r="L8" s="118">
        <v>293.95</v>
      </c>
      <c r="M8" s="45"/>
      <c r="N8" s="45"/>
      <c r="O8" s="45"/>
      <c r="P8" s="45"/>
      <c r="Q8" s="42"/>
      <c r="R8" s="42"/>
      <c r="S8" s="45"/>
      <c r="T8" s="42"/>
      <c r="U8" s="42"/>
      <c r="V8" s="45"/>
      <c r="W8" s="42"/>
    </row>
    <row r="9" spans="1:23" x14ac:dyDescent="0.25">
      <c r="A9" s="45"/>
      <c r="B9" s="45"/>
      <c r="C9" s="45"/>
      <c r="D9" s="45"/>
      <c r="E9" s="42"/>
      <c r="F9" s="42"/>
      <c r="G9" s="44"/>
      <c r="H9" s="42"/>
      <c r="I9" s="42"/>
      <c r="J9" s="42"/>
      <c r="K9" s="42"/>
      <c r="L9" s="42"/>
      <c r="M9" s="42"/>
      <c r="N9" s="42"/>
      <c r="O9" s="42"/>
      <c r="P9" s="42"/>
      <c r="Q9" s="42"/>
      <c r="R9" s="42"/>
      <c r="S9" s="42"/>
      <c r="T9" s="42"/>
      <c r="U9" s="42"/>
      <c r="V9" s="42"/>
      <c r="W9" s="42"/>
    </row>
    <row r="10" spans="1:23" ht="15.75" thickBot="1" x14ac:dyDescent="0.3">
      <c r="A10" s="48" t="s">
        <v>65</v>
      </c>
      <c r="B10" s="48"/>
      <c r="C10" s="48"/>
      <c r="D10" s="48"/>
      <c r="E10" s="48"/>
      <c r="F10" s="48"/>
      <c r="G10" s="48"/>
      <c r="H10" s="46"/>
      <c r="I10" s="46"/>
      <c r="J10" s="46"/>
      <c r="K10" s="46"/>
      <c r="L10" s="46"/>
      <c r="M10" s="46"/>
      <c r="N10" s="46"/>
      <c r="O10" s="42"/>
      <c r="P10" s="42"/>
      <c r="Q10" s="42"/>
      <c r="R10" s="42"/>
      <c r="S10" s="42"/>
      <c r="T10" s="42"/>
      <c r="U10" s="42"/>
      <c r="V10" s="42"/>
      <c r="W10" s="42"/>
    </row>
    <row r="11" spans="1:23" x14ac:dyDescent="0.25">
      <c r="A11" s="208" t="s">
        <v>66</v>
      </c>
      <c r="B11" s="209"/>
      <c r="C11" s="209"/>
      <c r="D11" s="209"/>
      <c r="E11" s="209"/>
      <c r="F11" s="209"/>
      <c r="G11" s="209"/>
      <c r="H11" s="209"/>
      <c r="I11" s="209"/>
      <c r="J11" s="209"/>
      <c r="K11" s="209"/>
      <c r="L11" s="209"/>
      <c r="M11" s="209"/>
      <c r="N11" s="210"/>
      <c r="O11" s="49"/>
      <c r="P11" s="49"/>
      <c r="Q11" s="50"/>
      <c r="R11" s="42"/>
      <c r="S11" s="49"/>
      <c r="T11" s="42"/>
      <c r="U11" s="42"/>
      <c r="V11" s="49"/>
      <c r="W11" s="42"/>
    </row>
    <row r="12" spans="1:23" x14ac:dyDescent="0.25">
      <c r="A12" s="211"/>
      <c r="B12" s="212"/>
      <c r="C12" s="212"/>
      <c r="D12" s="212"/>
      <c r="E12" s="212"/>
      <c r="F12" s="212"/>
      <c r="G12" s="212"/>
      <c r="H12" s="212"/>
      <c r="I12" s="212"/>
      <c r="J12" s="212"/>
      <c r="K12" s="212"/>
      <c r="L12" s="212"/>
      <c r="M12" s="212"/>
      <c r="N12" s="213"/>
      <c r="O12" s="49"/>
      <c r="P12" s="49"/>
      <c r="Q12" s="50"/>
      <c r="R12" s="42"/>
      <c r="S12" s="49"/>
      <c r="T12" s="42"/>
      <c r="U12" s="42"/>
      <c r="V12" s="49"/>
      <c r="W12" s="42"/>
    </row>
    <row r="13" spans="1:23" x14ac:dyDescent="0.25">
      <c r="A13" s="211"/>
      <c r="B13" s="212"/>
      <c r="C13" s="212"/>
      <c r="D13" s="212"/>
      <c r="E13" s="212"/>
      <c r="F13" s="212"/>
      <c r="G13" s="212"/>
      <c r="H13" s="212"/>
      <c r="I13" s="212"/>
      <c r="J13" s="212"/>
      <c r="K13" s="212"/>
      <c r="L13" s="212"/>
      <c r="M13" s="212"/>
      <c r="N13" s="213"/>
      <c r="O13" s="49"/>
      <c r="P13" s="49"/>
      <c r="Q13" s="50"/>
      <c r="R13" s="42"/>
      <c r="S13" s="49"/>
      <c r="T13" s="42"/>
      <c r="U13" s="42"/>
      <c r="V13" s="49"/>
      <c r="W13" s="42"/>
    </row>
    <row r="14" spans="1:23" x14ac:dyDescent="0.25">
      <c r="A14" s="214"/>
      <c r="B14" s="215"/>
      <c r="C14" s="215"/>
      <c r="D14" s="215"/>
      <c r="E14" s="215"/>
      <c r="F14" s="215"/>
      <c r="G14" s="215"/>
      <c r="H14" s="215"/>
      <c r="I14" s="215"/>
      <c r="J14" s="215"/>
      <c r="K14" s="215"/>
      <c r="L14" s="215"/>
      <c r="M14" s="215"/>
      <c r="N14" s="216"/>
      <c r="O14" s="49"/>
      <c r="P14" s="49"/>
      <c r="Q14" s="50"/>
      <c r="R14" s="42"/>
      <c r="S14" s="49"/>
      <c r="T14" s="42"/>
      <c r="U14" s="42"/>
      <c r="V14" s="49"/>
      <c r="W14" s="42"/>
    </row>
    <row r="15" spans="1:23" x14ac:dyDescent="0.25">
      <c r="A15" s="51"/>
      <c r="B15" s="51"/>
      <c r="C15" s="51"/>
      <c r="D15" s="51"/>
      <c r="E15" s="51"/>
      <c r="F15" s="51"/>
      <c r="G15" s="51"/>
      <c r="H15" s="51"/>
      <c r="I15" s="51"/>
      <c r="J15" s="51"/>
      <c r="K15" s="51"/>
      <c r="L15" s="51"/>
      <c r="M15" s="51"/>
      <c r="N15" s="51"/>
      <c r="O15" s="50"/>
      <c r="P15" s="50"/>
      <c r="Q15" s="50"/>
      <c r="R15" s="42"/>
      <c r="S15" s="50"/>
      <c r="T15" s="42"/>
      <c r="U15" s="42"/>
      <c r="V15" s="50"/>
      <c r="W15" s="42"/>
    </row>
    <row r="16" spans="1:23" ht="23.25" x14ac:dyDescent="0.35">
      <c r="A16" s="266" t="s">
        <v>67</v>
      </c>
      <c r="B16" s="267"/>
      <c r="C16" s="267"/>
      <c r="D16" s="267"/>
      <c r="E16" s="267"/>
      <c r="F16" s="267"/>
      <c r="G16" s="267"/>
      <c r="H16" s="267"/>
      <c r="I16" s="267"/>
      <c r="J16" s="267"/>
      <c r="K16" s="267"/>
      <c r="L16" s="267"/>
      <c r="M16" s="267"/>
      <c r="N16" s="267"/>
      <c r="O16" s="267"/>
      <c r="P16" s="267"/>
      <c r="Q16" s="267"/>
      <c r="R16" s="267"/>
      <c r="S16" s="267"/>
      <c r="T16" s="267"/>
      <c r="U16" s="267"/>
      <c r="V16" s="267"/>
      <c r="W16" s="267"/>
    </row>
    <row r="17" spans="1:23" ht="15.75" x14ac:dyDescent="0.25">
      <c r="A17" s="236" t="s">
        <v>68</v>
      </c>
      <c r="B17" s="236"/>
      <c r="C17" s="236"/>
      <c r="D17" s="236"/>
      <c r="E17" s="236"/>
      <c r="F17" s="236"/>
      <c r="G17" s="236"/>
      <c r="H17" s="236"/>
      <c r="I17" s="236"/>
      <c r="J17" s="236"/>
      <c r="K17" s="236"/>
      <c r="L17" s="236"/>
      <c r="M17" s="236"/>
      <c r="N17" s="52" t="s">
        <v>69</v>
      </c>
      <c r="O17" s="52" t="s">
        <v>70</v>
      </c>
      <c r="P17" s="52" t="s">
        <v>71</v>
      </c>
      <c r="Q17" s="52" t="s">
        <v>72</v>
      </c>
      <c r="R17" s="52" t="s">
        <v>73</v>
      </c>
      <c r="S17" s="52" t="s">
        <v>71</v>
      </c>
      <c r="T17" s="52" t="s">
        <v>72</v>
      </c>
      <c r="U17" s="52" t="s">
        <v>74</v>
      </c>
      <c r="V17" s="52" t="s">
        <v>71</v>
      </c>
      <c r="W17" s="52" t="s">
        <v>72</v>
      </c>
    </row>
    <row r="18" spans="1:23" x14ac:dyDescent="0.25">
      <c r="A18" s="53" t="s">
        <v>75</v>
      </c>
      <c r="B18" s="239" t="s">
        <v>76</v>
      </c>
      <c r="C18" s="239"/>
      <c r="D18" s="239"/>
      <c r="E18" s="239"/>
      <c r="F18" s="239"/>
      <c r="G18" s="239"/>
      <c r="H18" s="239"/>
      <c r="I18" s="239"/>
      <c r="J18" s="239"/>
      <c r="K18" s="239"/>
      <c r="L18" s="239"/>
      <c r="M18" s="239"/>
      <c r="N18" s="119" t="s">
        <v>77</v>
      </c>
      <c r="O18" s="119" t="s">
        <v>77</v>
      </c>
      <c r="P18" s="119" t="s">
        <v>77</v>
      </c>
      <c r="Q18" s="119"/>
      <c r="R18" s="119" t="s">
        <v>77</v>
      </c>
      <c r="S18" s="119" t="s">
        <v>77</v>
      </c>
      <c r="T18" s="54"/>
      <c r="U18" s="119" t="s">
        <v>77</v>
      </c>
      <c r="V18" s="119" t="s">
        <v>77</v>
      </c>
      <c r="W18" s="54"/>
    </row>
    <row r="19" spans="1:23" x14ac:dyDescent="0.25">
      <c r="A19" s="17">
        <v>1</v>
      </c>
      <c r="B19" s="237" t="s">
        <v>78</v>
      </c>
      <c r="C19" s="237"/>
      <c r="D19" s="237"/>
      <c r="E19" s="237"/>
      <c r="F19" s="237"/>
      <c r="G19" s="237"/>
      <c r="H19" s="237"/>
      <c r="I19" s="237"/>
      <c r="J19" s="237"/>
      <c r="K19" s="237"/>
      <c r="L19" s="237"/>
      <c r="M19" s="238"/>
      <c r="N19" s="123">
        <v>1345.92</v>
      </c>
      <c r="O19" s="123"/>
      <c r="P19" s="120">
        <f>SUM(N19:O19)</f>
        <v>1345.92</v>
      </c>
      <c r="Q19" s="124"/>
      <c r="R19" s="123"/>
      <c r="S19" s="120">
        <f>P19+R19</f>
        <v>1345.92</v>
      </c>
      <c r="T19" s="17"/>
      <c r="U19" s="123"/>
      <c r="V19" s="120">
        <f t="shared" ref="V19:V28" si="0">S19+U19</f>
        <v>1345.92</v>
      </c>
      <c r="W19" s="17"/>
    </row>
    <row r="20" spans="1:23" x14ac:dyDescent="0.25">
      <c r="A20" s="17">
        <v>1</v>
      </c>
      <c r="B20" s="18" t="s">
        <v>79</v>
      </c>
      <c r="C20" s="18"/>
      <c r="D20" s="18"/>
      <c r="E20" s="18"/>
      <c r="F20" s="18"/>
      <c r="G20" s="18"/>
      <c r="H20" s="18"/>
      <c r="I20" s="18"/>
      <c r="J20" s="18"/>
      <c r="K20" s="18"/>
      <c r="L20" s="18"/>
      <c r="M20" s="18"/>
      <c r="N20" s="123">
        <v>1182.72</v>
      </c>
      <c r="O20" s="123"/>
      <c r="P20" s="120">
        <f t="shared" ref="P20:P28" si="1">SUM(N20:O20)</f>
        <v>1182.72</v>
      </c>
      <c r="Q20" s="124"/>
      <c r="R20" s="123"/>
      <c r="S20" s="120">
        <f t="shared" ref="S20:S28" si="2">P20+R20</f>
        <v>1182.72</v>
      </c>
      <c r="T20" s="17"/>
      <c r="U20" s="123"/>
      <c r="V20" s="120">
        <f t="shared" si="0"/>
        <v>1182.72</v>
      </c>
      <c r="W20" s="17"/>
    </row>
    <row r="21" spans="1:23" x14ac:dyDescent="0.25">
      <c r="A21" s="17">
        <v>1</v>
      </c>
      <c r="B21" s="237" t="s">
        <v>80</v>
      </c>
      <c r="C21" s="237"/>
      <c r="D21" s="237"/>
      <c r="E21" s="237"/>
      <c r="F21" s="237"/>
      <c r="G21" s="237"/>
      <c r="H21" s="237"/>
      <c r="I21" s="237"/>
      <c r="J21" s="237"/>
      <c r="K21" s="237"/>
      <c r="L21" s="237"/>
      <c r="M21" s="238"/>
      <c r="N21" s="123">
        <v>381.92</v>
      </c>
      <c r="O21" s="123"/>
      <c r="P21" s="120">
        <f t="shared" si="1"/>
        <v>381.92</v>
      </c>
      <c r="Q21" s="124"/>
      <c r="R21" s="123"/>
      <c r="S21" s="120">
        <f t="shared" si="2"/>
        <v>381.92</v>
      </c>
      <c r="T21" s="17"/>
      <c r="U21" s="123"/>
      <c r="V21" s="120">
        <f t="shared" si="0"/>
        <v>381.92</v>
      </c>
      <c r="W21" s="17"/>
    </row>
    <row r="22" spans="1:23" x14ac:dyDescent="0.25">
      <c r="A22" s="17">
        <v>1</v>
      </c>
      <c r="B22" s="237" t="s">
        <v>81</v>
      </c>
      <c r="C22" s="237"/>
      <c r="D22" s="237"/>
      <c r="E22" s="237"/>
      <c r="F22" s="237"/>
      <c r="G22" s="237"/>
      <c r="H22" s="237"/>
      <c r="I22" s="237"/>
      <c r="J22" s="237"/>
      <c r="K22" s="237"/>
      <c r="L22" s="237"/>
      <c r="M22" s="238"/>
      <c r="N22" s="123">
        <v>453.12</v>
      </c>
      <c r="O22" s="123"/>
      <c r="P22" s="120">
        <f t="shared" si="1"/>
        <v>453.12</v>
      </c>
      <c r="Q22" s="124"/>
      <c r="R22" s="123"/>
      <c r="S22" s="120">
        <f t="shared" si="2"/>
        <v>453.12</v>
      </c>
      <c r="T22" s="17"/>
      <c r="U22" s="123"/>
      <c r="V22" s="120">
        <f t="shared" si="0"/>
        <v>453.12</v>
      </c>
      <c r="W22" s="17"/>
    </row>
    <row r="23" spans="1:23" x14ac:dyDescent="0.25">
      <c r="A23" s="17">
        <v>1</v>
      </c>
      <c r="B23" s="237" t="s">
        <v>82</v>
      </c>
      <c r="C23" s="237"/>
      <c r="D23" s="237"/>
      <c r="E23" s="237"/>
      <c r="F23" s="237"/>
      <c r="G23" s="237"/>
      <c r="H23" s="237"/>
      <c r="I23" s="237"/>
      <c r="J23" s="237"/>
      <c r="K23" s="237"/>
      <c r="L23" s="237"/>
      <c r="M23" s="238"/>
      <c r="N23" s="123">
        <v>323.60000000000002</v>
      </c>
      <c r="O23" s="123"/>
      <c r="P23" s="120">
        <f t="shared" si="1"/>
        <v>323.60000000000002</v>
      </c>
      <c r="Q23" s="124"/>
      <c r="R23" s="123"/>
      <c r="S23" s="120">
        <f t="shared" si="2"/>
        <v>323.60000000000002</v>
      </c>
      <c r="T23" s="17"/>
      <c r="U23" s="123"/>
      <c r="V23" s="120">
        <f t="shared" si="0"/>
        <v>323.60000000000002</v>
      </c>
      <c r="W23" s="17"/>
    </row>
    <row r="24" spans="1:23" x14ac:dyDescent="0.25">
      <c r="A24" s="17"/>
      <c r="B24" s="237"/>
      <c r="C24" s="237"/>
      <c r="D24" s="237"/>
      <c r="E24" s="237"/>
      <c r="F24" s="237"/>
      <c r="G24" s="237"/>
      <c r="H24" s="237"/>
      <c r="I24" s="237"/>
      <c r="J24" s="237"/>
      <c r="K24" s="237"/>
      <c r="L24" s="237"/>
      <c r="M24" s="238"/>
      <c r="N24" s="123"/>
      <c r="O24" s="123"/>
      <c r="P24" s="120">
        <f t="shared" si="1"/>
        <v>0</v>
      </c>
      <c r="Q24" s="124"/>
      <c r="R24" s="123"/>
      <c r="S24" s="120">
        <f t="shared" si="2"/>
        <v>0</v>
      </c>
      <c r="T24" s="17"/>
      <c r="U24" s="123"/>
      <c r="V24" s="120">
        <f t="shared" si="0"/>
        <v>0</v>
      </c>
      <c r="W24" s="17"/>
    </row>
    <row r="25" spans="1:23" x14ac:dyDescent="0.25">
      <c r="A25" s="17"/>
      <c r="B25" s="237"/>
      <c r="C25" s="237"/>
      <c r="D25" s="237"/>
      <c r="E25" s="237"/>
      <c r="F25" s="237"/>
      <c r="G25" s="237"/>
      <c r="H25" s="237"/>
      <c r="I25" s="237"/>
      <c r="J25" s="237"/>
      <c r="K25" s="237"/>
      <c r="L25" s="237"/>
      <c r="M25" s="238"/>
      <c r="N25" s="123"/>
      <c r="O25" s="123"/>
      <c r="P25" s="120">
        <f t="shared" si="1"/>
        <v>0</v>
      </c>
      <c r="Q25" s="124"/>
      <c r="R25" s="123"/>
      <c r="S25" s="120">
        <f t="shared" si="2"/>
        <v>0</v>
      </c>
      <c r="T25" s="17"/>
      <c r="U25" s="123"/>
      <c r="V25" s="120">
        <f t="shared" si="0"/>
        <v>0</v>
      </c>
      <c r="W25" s="17"/>
    </row>
    <row r="26" spans="1:23" x14ac:dyDescent="0.25">
      <c r="A26" s="17"/>
      <c r="B26" s="237"/>
      <c r="C26" s="237"/>
      <c r="D26" s="237"/>
      <c r="E26" s="237"/>
      <c r="F26" s="237"/>
      <c r="G26" s="237"/>
      <c r="H26" s="237"/>
      <c r="I26" s="237"/>
      <c r="J26" s="237"/>
      <c r="K26" s="237"/>
      <c r="L26" s="237"/>
      <c r="M26" s="238"/>
      <c r="N26" s="123"/>
      <c r="O26" s="123"/>
      <c r="P26" s="120">
        <f t="shared" si="1"/>
        <v>0</v>
      </c>
      <c r="Q26" s="124"/>
      <c r="R26" s="123"/>
      <c r="S26" s="120">
        <f t="shared" si="2"/>
        <v>0</v>
      </c>
      <c r="T26" s="17"/>
      <c r="U26" s="123"/>
      <c r="V26" s="120">
        <f t="shared" si="0"/>
        <v>0</v>
      </c>
      <c r="W26" s="17"/>
    </row>
    <row r="27" spans="1:23" x14ac:dyDescent="0.25">
      <c r="A27" s="17"/>
      <c r="B27" s="237"/>
      <c r="C27" s="237"/>
      <c r="D27" s="237"/>
      <c r="E27" s="237"/>
      <c r="F27" s="237"/>
      <c r="G27" s="237"/>
      <c r="H27" s="237"/>
      <c r="I27" s="237"/>
      <c r="J27" s="237"/>
      <c r="K27" s="237"/>
      <c r="L27" s="237"/>
      <c r="M27" s="238"/>
      <c r="N27" s="123"/>
      <c r="O27" s="123"/>
      <c r="P27" s="120">
        <f t="shared" si="1"/>
        <v>0</v>
      </c>
      <c r="Q27" s="124"/>
      <c r="R27" s="123"/>
      <c r="S27" s="120">
        <f t="shared" si="2"/>
        <v>0</v>
      </c>
      <c r="T27" s="17"/>
      <c r="U27" s="123"/>
      <c r="V27" s="120">
        <f t="shared" si="0"/>
        <v>0</v>
      </c>
      <c r="W27" s="17"/>
    </row>
    <row r="28" spans="1:23" x14ac:dyDescent="0.25">
      <c r="A28" s="17"/>
      <c r="B28" s="237"/>
      <c r="C28" s="237"/>
      <c r="D28" s="237"/>
      <c r="E28" s="237"/>
      <c r="F28" s="237"/>
      <c r="G28" s="237"/>
      <c r="H28" s="237"/>
      <c r="I28" s="237"/>
      <c r="J28" s="237"/>
      <c r="K28" s="237"/>
      <c r="L28" s="237"/>
      <c r="M28" s="238"/>
      <c r="N28" s="123"/>
      <c r="O28" s="123"/>
      <c r="P28" s="120">
        <f t="shared" si="1"/>
        <v>0</v>
      </c>
      <c r="Q28" s="124"/>
      <c r="R28" s="123"/>
      <c r="S28" s="120">
        <f t="shared" si="2"/>
        <v>0</v>
      </c>
      <c r="T28" s="17"/>
      <c r="U28" s="123"/>
      <c r="V28" s="120">
        <f t="shared" si="0"/>
        <v>0</v>
      </c>
      <c r="W28" s="17"/>
    </row>
    <row r="29" spans="1:23" x14ac:dyDescent="0.25">
      <c r="A29" s="55"/>
      <c r="B29" s="55"/>
      <c r="C29" s="55"/>
      <c r="D29" s="55"/>
      <c r="E29" s="55"/>
      <c r="F29" s="55"/>
      <c r="G29" s="55"/>
      <c r="H29" s="56"/>
      <c r="I29" s="56"/>
      <c r="J29" s="56"/>
      <c r="K29" s="56"/>
      <c r="L29" s="55"/>
      <c r="M29" s="57" t="s">
        <v>83</v>
      </c>
      <c r="N29" s="59">
        <f>SUM(N19:N28)</f>
        <v>3687.28</v>
      </c>
      <c r="O29" s="59">
        <f>SUM(O19:O28)</f>
        <v>0</v>
      </c>
      <c r="P29" s="59">
        <f>SUM(P19:P28)</f>
        <v>3687.28</v>
      </c>
      <c r="Q29" s="58"/>
      <c r="R29" s="59">
        <f>SUM(R19:R28)</f>
        <v>0</v>
      </c>
      <c r="S29" s="59">
        <f>SUM(S19:S28)</f>
        <v>3687.28</v>
      </c>
      <c r="T29" s="60"/>
      <c r="U29" s="59">
        <f>SUM(U19:U28)</f>
        <v>0</v>
      </c>
      <c r="V29" s="59">
        <f>SUM(V19:V28)</f>
        <v>3687.28</v>
      </c>
      <c r="W29" s="60"/>
    </row>
    <row r="30" spans="1:23" x14ac:dyDescent="0.25">
      <c r="A30" s="46"/>
      <c r="B30" s="46"/>
      <c r="C30" s="46"/>
      <c r="D30" s="46"/>
      <c r="E30" s="46"/>
      <c r="F30" s="46"/>
      <c r="G30" s="46"/>
      <c r="H30" s="46"/>
      <c r="I30" s="46"/>
      <c r="J30" s="46"/>
      <c r="K30" s="46"/>
      <c r="L30" s="46"/>
      <c r="M30" s="46"/>
      <c r="N30" s="61"/>
      <c r="O30" s="61"/>
      <c r="P30" s="61"/>
      <c r="Q30" s="62"/>
      <c r="R30" s="63"/>
      <c r="S30" s="61"/>
      <c r="T30" s="62"/>
      <c r="U30" s="63"/>
      <c r="V30" s="61"/>
      <c r="W30" s="62"/>
    </row>
    <row r="31" spans="1:23" ht="15.75" x14ac:dyDescent="0.25">
      <c r="A31" s="236" t="s">
        <v>84</v>
      </c>
      <c r="B31" s="236"/>
      <c r="C31" s="236"/>
      <c r="D31" s="236"/>
      <c r="E31" s="236"/>
      <c r="F31" s="236"/>
      <c r="G31" s="236"/>
      <c r="H31" s="236"/>
      <c r="I31" s="236"/>
      <c r="J31" s="236"/>
      <c r="K31" s="236"/>
      <c r="L31" s="236"/>
      <c r="M31" s="236"/>
      <c r="N31" s="52" t="s">
        <v>69</v>
      </c>
      <c r="O31" s="52" t="s">
        <v>70</v>
      </c>
      <c r="P31" s="52" t="s">
        <v>71</v>
      </c>
      <c r="Q31" s="52" t="s">
        <v>72</v>
      </c>
      <c r="R31" s="52" t="s">
        <v>73</v>
      </c>
      <c r="S31" s="52" t="s">
        <v>71</v>
      </c>
      <c r="T31" s="52" t="s">
        <v>72</v>
      </c>
      <c r="U31" s="52" t="s">
        <v>74</v>
      </c>
      <c r="V31" s="52" t="s">
        <v>71</v>
      </c>
      <c r="W31" s="52" t="s">
        <v>72</v>
      </c>
    </row>
    <row r="32" spans="1:23" x14ac:dyDescent="0.25">
      <c r="A32" s="53" t="s">
        <v>75</v>
      </c>
      <c r="B32" s="239" t="s">
        <v>76</v>
      </c>
      <c r="C32" s="239"/>
      <c r="D32" s="239"/>
      <c r="E32" s="239"/>
      <c r="F32" s="239"/>
      <c r="G32" s="239"/>
      <c r="H32" s="239"/>
      <c r="I32" s="239"/>
      <c r="J32" s="239"/>
      <c r="K32" s="239"/>
      <c r="L32" s="239"/>
      <c r="M32" s="239"/>
      <c r="N32" s="119" t="s">
        <v>77</v>
      </c>
      <c r="O32" s="119" t="s">
        <v>77</v>
      </c>
      <c r="P32" s="119" t="s">
        <v>77</v>
      </c>
      <c r="Q32" s="119"/>
      <c r="R32" s="119" t="s">
        <v>77</v>
      </c>
      <c r="S32" s="119" t="s">
        <v>77</v>
      </c>
      <c r="T32" s="54"/>
      <c r="U32" s="119" t="s">
        <v>77</v>
      </c>
      <c r="V32" s="119" t="s">
        <v>77</v>
      </c>
      <c r="W32" s="54"/>
    </row>
    <row r="33" spans="1:23" x14ac:dyDescent="0.25">
      <c r="A33" s="17">
        <v>1</v>
      </c>
      <c r="B33" s="241" t="s">
        <v>85</v>
      </c>
      <c r="C33" s="242"/>
      <c r="D33" s="242"/>
      <c r="E33" s="242"/>
      <c r="F33" s="242"/>
      <c r="G33" s="242"/>
      <c r="H33" s="242"/>
      <c r="I33" s="242"/>
      <c r="J33" s="242"/>
      <c r="K33" s="242"/>
      <c r="L33" s="242"/>
      <c r="M33" s="243"/>
      <c r="N33" s="125">
        <v>600</v>
      </c>
      <c r="O33" s="123"/>
      <c r="P33" s="120">
        <f t="shared" ref="P33:P42" si="3">SUM(N33:O33)</f>
        <v>600</v>
      </c>
      <c r="Q33" s="126"/>
      <c r="R33" s="123"/>
      <c r="S33" s="120">
        <f t="shared" ref="S33:S42" si="4">P33+R33</f>
        <v>600</v>
      </c>
      <c r="T33" s="17"/>
      <c r="U33" s="123"/>
      <c r="V33" s="120">
        <f t="shared" ref="V33:V42" si="5">S33+U33</f>
        <v>600</v>
      </c>
      <c r="W33" s="17"/>
    </row>
    <row r="34" spans="1:23" x14ac:dyDescent="0.25">
      <c r="A34" s="17">
        <v>1</v>
      </c>
      <c r="B34" s="237" t="s">
        <v>86</v>
      </c>
      <c r="C34" s="237"/>
      <c r="D34" s="237"/>
      <c r="E34" s="237"/>
      <c r="F34" s="237"/>
      <c r="G34" s="237"/>
      <c r="H34" s="237"/>
      <c r="I34" s="237"/>
      <c r="J34" s="237"/>
      <c r="K34" s="237"/>
      <c r="L34" s="237"/>
      <c r="M34" s="238"/>
      <c r="N34" s="123">
        <v>200</v>
      </c>
      <c r="O34" s="123"/>
      <c r="P34" s="120">
        <f t="shared" si="3"/>
        <v>200</v>
      </c>
      <c r="Q34" s="124"/>
      <c r="R34" s="123"/>
      <c r="S34" s="120">
        <f t="shared" si="4"/>
        <v>200</v>
      </c>
      <c r="T34" s="17"/>
      <c r="U34" s="123"/>
      <c r="V34" s="120">
        <f t="shared" si="5"/>
        <v>200</v>
      </c>
      <c r="W34" s="17"/>
    </row>
    <row r="35" spans="1:23" x14ac:dyDescent="0.25">
      <c r="A35" s="17">
        <v>1</v>
      </c>
      <c r="B35" s="237" t="s">
        <v>87</v>
      </c>
      <c r="C35" s="237"/>
      <c r="D35" s="237"/>
      <c r="E35" s="237"/>
      <c r="F35" s="237"/>
      <c r="G35" s="237"/>
      <c r="H35" s="237"/>
      <c r="I35" s="237"/>
      <c r="J35" s="237"/>
      <c r="K35" s="237"/>
      <c r="L35" s="237"/>
      <c r="M35" s="238"/>
      <c r="N35" s="123">
        <v>200</v>
      </c>
      <c r="O35" s="123"/>
      <c r="P35" s="120">
        <f t="shared" si="3"/>
        <v>200</v>
      </c>
      <c r="Q35" s="124"/>
      <c r="R35" s="123"/>
      <c r="S35" s="120">
        <f t="shared" si="4"/>
        <v>200</v>
      </c>
      <c r="T35" s="17"/>
      <c r="U35" s="123"/>
      <c r="V35" s="120">
        <f t="shared" si="5"/>
        <v>200</v>
      </c>
      <c r="W35" s="17"/>
    </row>
    <row r="36" spans="1:23" x14ac:dyDescent="0.25">
      <c r="A36" s="17">
        <v>1</v>
      </c>
      <c r="B36" s="237" t="s">
        <v>88</v>
      </c>
      <c r="C36" s="237"/>
      <c r="D36" s="237"/>
      <c r="E36" s="237"/>
      <c r="F36" s="237"/>
      <c r="G36" s="237"/>
      <c r="H36" s="237"/>
      <c r="I36" s="237"/>
      <c r="J36" s="237"/>
      <c r="K36" s="237"/>
      <c r="L36" s="237"/>
      <c r="M36" s="238"/>
      <c r="N36" s="123">
        <v>200</v>
      </c>
      <c r="O36" s="123"/>
      <c r="P36" s="120">
        <f t="shared" si="3"/>
        <v>200</v>
      </c>
      <c r="Q36" s="124"/>
      <c r="R36" s="123"/>
      <c r="S36" s="120">
        <f t="shared" si="4"/>
        <v>200</v>
      </c>
      <c r="T36" s="17"/>
      <c r="U36" s="123"/>
      <c r="V36" s="120">
        <f t="shared" si="5"/>
        <v>200</v>
      </c>
      <c r="W36" s="17"/>
    </row>
    <row r="37" spans="1:23" x14ac:dyDescent="0.25">
      <c r="A37" s="17"/>
      <c r="B37" s="237"/>
      <c r="C37" s="237"/>
      <c r="D37" s="237"/>
      <c r="E37" s="237"/>
      <c r="F37" s="237"/>
      <c r="G37" s="237"/>
      <c r="H37" s="237"/>
      <c r="I37" s="237"/>
      <c r="J37" s="237"/>
      <c r="K37" s="237"/>
      <c r="L37" s="237"/>
      <c r="M37" s="238"/>
      <c r="N37" s="123"/>
      <c r="O37" s="123"/>
      <c r="P37" s="120">
        <f t="shared" si="3"/>
        <v>0</v>
      </c>
      <c r="Q37" s="124"/>
      <c r="R37" s="123"/>
      <c r="S37" s="120">
        <f t="shared" si="4"/>
        <v>0</v>
      </c>
      <c r="T37" s="17"/>
      <c r="U37" s="123"/>
      <c r="V37" s="120">
        <f t="shared" si="5"/>
        <v>0</v>
      </c>
      <c r="W37" s="17"/>
    </row>
    <row r="38" spans="1:23" x14ac:dyDescent="0.25">
      <c r="A38" s="17"/>
      <c r="B38" s="237"/>
      <c r="C38" s="237"/>
      <c r="D38" s="237"/>
      <c r="E38" s="237"/>
      <c r="F38" s="237"/>
      <c r="G38" s="237"/>
      <c r="H38" s="237"/>
      <c r="I38" s="237"/>
      <c r="J38" s="237"/>
      <c r="K38" s="237"/>
      <c r="L38" s="237"/>
      <c r="M38" s="238"/>
      <c r="N38" s="123"/>
      <c r="O38" s="123"/>
      <c r="P38" s="120">
        <f t="shared" si="3"/>
        <v>0</v>
      </c>
      <c r="Q38" s="124"/>
      <c r="R38" s="123"/>
      <c r="S38" s="120">
        <f t="shared" si="4"/>
        <v>0</v>
      </c>
      <c r="T38" s="17"/>
      <c r="U38" s="123"/>
      <c r="V38" s="120">
        <f t="shared" si="5"/>
        <v>0</v>
      </c>
      <c r="W38" s="17"/>
    </row>
    <row r="39" spans="1:23" x14ac:dyDescent="0.25">
      <c r="A39" s="17"/>
      <c r="B39" s="237"/>
      <c r="C39" s="237"/>
      <c r="D39" s="237"/>
      <c r="E39" s="237"/>
      <c r="F39" s="237"/>
      <c r="G39" s="237"/>
      <c r="H39" s="237"/>
      <c r="I39" s="237"/>
      <c r="J39" s="237"/>
      <c r="K39" s="237"/>
      <c r="L39" s="237"/>
      <c r="M39" s="238"/>
      <c r="N39" s="123"/>
      <c r="O39" s="123"/>
      <c r="P39" s="120">
        <f t="shared" si="3"/>
        <v>0</v>
      </c>
      <c r="Q39" s="124"/>
      <c r="R39" s="123"/>
      <c r="S39" s="120">
        <f t="shared" si="4"/>
        <v>0</v>
      </c>
      <c r="T39" s="17"/>
      <c r="U39" s="123"/>
      <c r="V39" s="120">
        <f t="shared" si="5"/>
        <v>0</v>
      </c>
      <c r="W39" s="17"/>
    </row>
    <row r="40" spans="1:23" x14ac:dyDescent="0.25">
      <c r="A40" s="17"/>
      <c r="B40" s="237"/>
      <c r="C40" s="237"/>
      <c r="D40" s="237"/>
      <c r="E40" s="237"/>
      <c r="F40" s="237"/>
      <c r="G40" s="237"/>
      <c r="H40" s="237"/>
      <c r="I40" s="237"/>
      <c r="J40" s="237"/>
      <c r="K40" s="237"/>
      <c r="L40" s="237"/>
      <c r="M40" s="238"/>
      <c r="N40" s="123"/>
      <c r="O40" s="123"/>
      <c r="P40" s="120">
        <f t="shared" si="3"/>
        <v>0</v>
      </c>
      <c r="Q40" s="124"/>
      <c r="R40" s="123"/>
      <c r="S40" s="120">
        <f t="shared" si="4"/>
        <v>0</v>
      </c>
      <c r="T40" s="17"/>
      <c r="U40" s="123"/>
      <c r="V40" s="120">
        <f t="shared" si="5"/>
        <v>0</v>
      </c>
      <c r="W40" s="17"/>
    </row>
    <row r="41" spans="1:23" x14ac:dyDescent="0.25">
      <c r="A41" s="17"/>
      <c r="B41" s="237"/>
      <c r="C41" s="237"/>
      <c r="D41" s="237"/>
      <c r="E41" s="237"/>
      <c r="F41" s="237"/>
      <c r="G41" s="237"/>
      <c r="H41" s="237"/>
      <c r="I41" s="237"/>
      <c r="J41" s="237"/>
      <c r="K41" s="237"/>
      <c r="L41" s="237"/>
      <c r="M41" s="238"/>
      <c r="N41" s="123"/>
      <c r="O41" s="123"/>
      <c r="P41" s="120">
        <f t="shared" si="3"/>
        <v>0</v>
      </c>
      <c r="Q41" s="124"/>
      <c r="R41" s="123"/>
      <c r="S41" s="120">
        <f t="shared" si="4"/>
        <v>0</v>
      </c>
      <c r="T41" s="17"/>
      <c r="U41" s="123"/>
      <c r="V41" s="120">
        <f t="shared" si="5"/>
        <v>0</v>
      </c>
      <c r="W41" s="17"/>
    </row>
    <row r="42" spans="1:23" x14ac:dyDescent="0.25">
      <c r="A42" s="17"/>
      <c r="B42" s="237"/>
      <c r="C42" s="237"/>
      <c r="D42" s="237"/>
      <c r="E42" s="237"/>
      <c r="F42" s="237"/>
      <c r="G42" s="237"/>
      <c r="H42" s="237"/>
      <c r="I42" s="237"/>
      <c r="J42" s="237"/>
      <c r="K42" s="237"/>
      <c r="L42" s="237"/>
      <c r="M42" s="238"/>
      <c r="N42" s="123"/>
      <c r="O42" s="123"/>
      <c r="P42" s="120">
        <f t="shared" si="3"/>
        <v>0</v>
      </c>
      <c r="Q42" s="124"/>
      <c r="R42" s="123"/>
      <c r="S42" s="120">
        <f t="shared" si="4"/>
        <v>0</v>
      </c>
      <c r="T42" s="17"/>
      <c r="U42" s="123"/>
      <c r="V42" s="120">
        <f t="shared" si="5"/>
        <v>0</v>
      </c>
      <c r="W42" s="17"/>
    </row>
    <row r="43" spans="1:23" x14ac:dyDescent="0.25">
      <c r="A43" s="55"/>
      <c r="B43" s="55"/>
      <c r="C43" s="55"/>
      <c r="D43" s="55"/>
      <c r="E43" s="55"/>
      <c r="F43" s="55"/>
      <c r="G43" s="55"/>
      <c r="H43" s="56"/>
      <c r="I43" s="56"/>
      <c r="J43" s="56"/>
      <c r="K43" s="56"/>
      <c r="L43" s="55"/>
      <c r="M43" s="57" t="s">
        <v>89</v>
      </c>
      <c r="N43" s="59">
        <f>SUM(N33:N42)</f>
        <v>1200</v>
      </c>
      <c r="O43" s="59">
        <f>SUM(O33:O42)</f>
        <v>0</v>
      </c>
      <c r="P43" s="59">
        <f>SUM(P33:P42)</f>
        <v>1200</v>
      </c>
      <c r="Q43" s="58"/>
      <c r="R43" s="59">
        <f>SUM(R33:R42)</f>
        <v>0</v>
      </c>
      <c r="S43" s="59">
        <f>SUM(S33:S42)</f>
        <v>1200</v>
      </c>
      <c r="T43" s="60"/>
      <c r="U43" s="59">
        <f>SUM(U33:U42)</f>
        <v>0</v>
      </c>
      <c r="V43" s="59">
        <f>SUM(V33:V42)</f>
        <v>1200</v>
      </c>
      <c r="W43" s="60"/>
    </row>
    <row r="44" spans="1:23" x14ac:dyDescent="0.25">
      <c r="A44" s="46"/>
      <c r="B44" s="46"/>
      <c r="C44" s="46"/>
      <c r="D44" s="46"/>
      <c r="E44" s="46"/>
      <c r="F44" s="46"/>
      <c r="G44" s="46"/>
      <c r="H44" s="46"/>
      <c r="I44" s="46"/>
      <c r="J44" s="46"/>
      <c r="K44" s="46"/>
      <c r="L44" s="46"/>
      <c r="M44" s="46"/>
      <c r="N44" s="61"/>
      <c r="O44" s="61"/>
      <c r="P44" s="61"/>
      <c r="Q44" s="62"/>
      <c r="R44" s="63"/>
      <c r="S44" s="61"/>
      <c r="T44" s="62"/>
      <c r="U44" s="63"/>
      <c r="V44" s="61"/>
      <c r="W44" s="62"/>
    </row>
    <row r="45" spans="1:23" ht="15.75" x14ac:dyDescent="0.25">
      <c r="A45" s="236" t="s">
        <v>90</v>
      </c>
      <c r="B45" s="236"/>
      <c r="C45" s="236"/>
      <c r="D45" s="236"/>
      <c r="E45" s="236"/>
      <c r="F45" s="236"/>
      <c r="G45" s="236"/>
      <c r="H45" s="236"/>
      <c r="I45" s="236"/>
      <c r="J45" s="236"/>
      <c r="K45" s="236"/>
      <c r="L45" s="236"/>
      <c r="M45" s="236"/>
      <c r="N45" s="52" t="s">
        <v>69</v>
      </c>
      <c r="O45" s="52" t="s">
        <v>70</v>
      </c>
      <c r="P45" s="52" t="s">
        <v>71</v>
      </c>
      <c r="Q45" s="52" t="s">
        <v>72</v>
      </c>
      <c r="R45" s="52" t="s">
        <v>73</v>
      </c>
      <c r="S45" s="52" t="s">
        <v>71</v>
      </c>
      <c r="T45" s="52" t="s">
        <v>72</v>
      </c>
      <c r="U45" s="52" t="s">
        <v>74</v>
      </c>
      <c r="V45" s="52" t="s">
        <v>71</v>
      </c>
      <c r="W45" s="52" t="s">
        <v>72</v>
      </c>
    </row>
    <row r="46" spans="1:23" ht="30" customHeight="1" x14ac:dyDescent="0.25">
      <c r="A46" s="53" t="s">
        <v>75</v>
      </c>
      <c r="B46" s="239" t="s">
        <v>76</v>
      </c>
      <c r="C46" s="239"/>
      <c r="D46" s="239"/>
      <c r="E46" s="239"/>
      <c r="F46" s="239"/>
      <c r="G46" s="239"/>
      <c r="H46" s="239"/>
      <c r="I46" s="239"/>
      <c r="J46" s="239"/>
      <c r="K46" s="239"/>
      <c r="L46" s="239"/>
      <c r="M46" s="239"/>
      <c r="N46" s="119" t="s">
        <v>77</v>
      </c>
      <c r="O46" s="119" t="s">
        <v>77</v>
      </c>
      <c r="P46" s="119" t="s">
        <v>77</v>
      </c>
      <c r="Q46" s="119"/>
      <c r="R46" s="119" t="s">
        <v>77</v>
      </c>
      <c r="S46" s="119" t="s">
        <v>77</v>
      </c>
      <c r="T46" s="54"/>
      <c r="U46" s="119" t="s">
        <v>77</v>
      </c>
      <c r="V46" s="119" t="s">
        <v>77</v>
      </c>
      <c r="W46" s="54"/>
    </row>
    <row r="47" spans="1:23" x14ac:dyDescent="0.25">
      <c r="A47" s="17">
        <v>1</v>
      </c>
      <c r="B47" s="237" t="s">
        <v>91</v>
      </c>
      <c r="C47" s="237"/>
      <c r="D47" s="237"/>
      <c r="E47" s="237"/>
      <c r="F47" s="237"/>
      <c r="G47" s="237"/>
      <c r="H47" s="237"/>
      <c r="I47" s="237"/>
      <c r="J47" s="237"/>
      <c r="K47" s="237"/>
      <c r="L47" s="237"/>
      <c r="M47" s="237"/>
      <c r="N47" s="123">
        <v>252.49</v>
      </c>
      <c r="O47" s="123"/>
      <c r="P47" s="120">
        <f t="shared" ref="P47:P56" si="6">SUM(N47:O47)</f>
        <v>252.49</v>
      </c>
      <c r="Q47" s="124"/>
      <c r="R47" s="123"/>
      <c r="S47" s="120">
        <f t="shared" ref="S47:S56" si="7">P47+R47</f>
        <v>252.49</v>
      </c>
      <c r="T47" s="17"/>
      <c r="U47" s="123"/>
      <c r="V47" s="120">
        <f t="shared" ref="V47:V56" si="8">S47+U47</f>
        <v>252.49</v>
      </c>
      <c r="W47" s="17"/>
    </row>
    <row r="48" spans="1:23" x14ac:dyDescent="0.25">
      <c r="A48" s="17"/>
      <c r="B48" s="237" t="s">
        <v>92</v>
      </c>
      <c r="C48" s="237"/>
      <c r="D48" s="237"/>
      <c r="E48" s="237"/>
      <c r="F48" s="237"/>
      <c r="G48" s="237"/>
      <c r="H48" s="237"/>
      <c r="I48" s="237"/>
      <c r="J48" s="237"/>
      <c r="K48" s="237"/>
      <c r="L48" s="237"/>
      <c r="M48" s="237"/>
      <c r="N48" s="123">
        <v>221.88</v>
      </c>
      <c r="O48" s="123"/>
      <c r="P48" s="120">
        <f t="shared" si="6"/>
        <v>221.88</v>
      </c>
      <c r="Q48" s="124"/>
      <c r="R48" s="123"/>
      <c r="S48" s="120">
        <f t="shared" si="7"/>
        <v>221.88</v>
      </c>
      <c r="T48" s="17"/>
      <c r="U48" s="123"/>
      <c r="V48" s="120">
        <f t="shared" si="8"/>
        <v>221.88</v>
      </c>
      <c r="W48" s="17"/>
    </row>
    <row r="49" spans="1:23" x14ac:dyDescent="0.25">
      <c r="A49" s="127"/>
      <c r="B49" s="242" t="s">
        <v>93</v>
      </c>
      <c r="C49" s="242"/>
      <c r="D49" s="242"/>
      <c r="E49" s="242"/>
      <c r="F49" s="242"/>
      <c r="G49" s="242"/>
      <c r="H49" s="242"/>
      <c r="I49" s="242"/>
      <c r="J49" s="242"/>
      <c r="K49" s="242"/>
      <c r="L49" s="242"/>
      <c r="M49" s="243"/>
      <c r="N49" s="125">
        <v>71.64</v>
      </c>
      <c r="O49" s="123"/>
      <c r="P49" s="120">
        <f t="shared" si="6"/>
        <v>71.64</v>
      </c>
      <c r="Q49" s="128"/>
      <c r="R49" s="123"/>
      <c r="S49" s="120">
        <f t="shared" si="7"/>
        <v>71.64</v>
      </c>
      <c r="T49" s="17"/>
      <c r="U49" s="123"/>
      <c r="V49" s="120">
        <f t="shared" si="8"/>
        <v>71.64</v>
      </c>
      <c r="W49" s="17"/>
    </row>
    <row r="50" spans="1:23" x14ac:dyDescent="0.25">
      <c r="A50" s="17"/>
      <c r="B50" s="237" t="s">
        <v>94</v>
      </c>
      <c r="C50" s="237"/>
      <c r="D50" s="237"/>
      <c r="E50" s="237"/>
      <c r="F50" s="237"/>
      <c r="G50" s="237"/>
      <c r="H50" s="237"/>
      <c r="I50" s="237"/>
      <c r="J50" s="237"/>
      <c r="K50" s="237"/>
      <c r="L50" s="237"/>
      <c r="M50" s="237"/>
      <c r="N50" s="123">
        <v>85</v>
      </c>
      <c r="O50" s="123"/>
      <c r="P50" s="120">
        <f t="shared" si="6"/>
        <v>85</v>
      </c>
      <c r="Q50" s="124"/>
      <c r="R50" s="123"/>
      <c r="S50" s="120">
        <f t="shared" si="7"/>
        <v>85</v>
      </c>
      <c r="T50" s="17"/>
      <c r="U50" s="123"/>
      <c r="V50" s="120">
        <f t="shared" si="8"/>
        <v>85</v>
      </c>
      <c r="W50" s="17"/>
    </row>
    <row r="51" spans="1:23" x14ac:dyDescent="0.25">
      <c r="A51" s="17"/>
      <c r="B51" s="237" t="s">
        <v>95</v>
      </c>
      <c r="C51" s="237"/>
      <c r="D51" s="237"/>
      <c r="E51" s="237"/>
      <c r="F51" s="237"/>
      <c r="G51" s="237"/>
      <c r="H51" s="237"/>
      <c r="I51" s="237"/>
      <c r="J51" s="237"/>
      <c r="K51" s="237"/>
      <c r="L51" s="237"/>
      <c r="M51" s="237"/>
      <c r="N51" s="123">
        <v>60.71</v>
      </c>
      <c r="O51" s="123"/>
      <c r="P51" s="120">
        <f t="shared" si="6"/>
        <v>60.71</v>
      </c>
      <c r="Q51" s="124"/>
      <c r="R51" s="123"/>
      <c r="S51" s="120">
        <f t="shared" si="7"/>
        <v>60.71</v>
      </c>
      <c r="T51" s="17"/>
      <c r="U51" s="123"/>
      <c r="V51" s="120">
        <f t="shared" si="8"/>
        <v>60.71</v>
      </c>
      <c r="W51" s="17"/>
    </row>
    <row r="52" spans="1:23" x14ac:dyDescent="0.25">
      <c r="A52" s="17"/>
      <c r="B52" s="237"/>
      <c r="C52" s="237"/>
      <c r="D52" s="237"/>
      <c r="E52" s="237"/>
      <c r="F52" s="237"/>
      <c r="G52" s="237"/>
      <c r="H52" s="237"/>
      <c r="I52" s="237"/>
      <c r="J52" s="237"/>
      <c r="K52" s="237"/>
      <c r="L52" s="237"/>
      <c r="M52" s="237"/>
      <c r="N52" s="123"/>
      <c r="O52" s="123"/>
      <c r="P52" s="120">
        <f t="shared" si="6"/>
        <v>0</v>
      </c>
      <c r="Q52" s="124"/>
      <c r="R52" s="123"/>
      <c r="S52" s="120">
        <f t="shared" si="7"/>
        <v>0</v>
      </c>
      <c r="T52" s="17"/>
      <c r="U52" s="123"/>
      <c r="V52" s="120">
        <f t="shared" si="8"/>
        <v>0</v>
      </c>
      <c r="W52" s="17"/>
    </row>
    <row r="53" spans="1:23" x14ac:dyDescent="0.25">
      <c r="A53" s="17"/>
      <c r="B53" s="237"/>
      <c r="C53" s="237"/>
      <c r="D53" s="237"/>
      <c r="E53" s="237"/>
      <c r="F53" s="237"/>
      <c r="G53" s="237"/>
      <c r="H53" s="237"/>
      <c r="I53" s="237"/>
      <c r="J53" s="237"/>
      <c r="K53" s="237"/>
      <c r="L53" s="237"/>
      <c r="M53" s="237"/>
      <c r="N53" s="123"/>
      <c r="O53" s="123"/>
      <c r="P53" s="120">
        <f t="shared" si="6"/>
        <v>0</v>
      </c>
      <c r="Q53" s="124"/>
      <c r="R53" s="123"/>
      <c r="S53" s="120">
        <f t="shared" si="7"/>
        <v>0</v>
      </c>
      <c r="T53" s="17"/>
      <c r="U53" s="123"/>
      <c r="V53" s="120">
        <f t="shared" si="8"/>
        <v>0</v>
      </c>
      <c r="W53" s="17"/>
    </row>
    <row r="54" spans="1:23" x14ac:dyDescent="0.25">
      <c r="A54" s="17"/>
      <c r="B54" s="237"/>
      <c r="C54" s="237"/>
      <c r="D54" s="237"/>
      <c r="E54" s="237"/>
      <c r="F54" s="237"/>
      <c r="G54" s="237"/>
      <c r="H54" s="237"/>
      <c r="I54" s="237"/>
      <c r="J54" s="237"/>
      <c r="K54" s="237"/>
      <c r="L54" s="237"/>
      <c r="M54" s="237"/>
      <c r="N54" s="123"/>
      <c r="O54" s="123"/>
      <c r="P54" s="120">
        <f t="shared" si="6"/>
        <v>0</v>
      </c>
      <c r="Q54" s="124"/>
      <c r="R54" s="123"/>
      <c r="S54" s="120">
        <f t="shared" si="7"/>
        <v>0</v>
      </c>
      <c r="T54" s="17"/>
      <c r="U54" s="123"/>
      <c r="V54" s="120">
        <f t="shared" si="8"/>
        <v>0</v>
      </c>
      <c r="W54" s="17"/>
    </row>
    <row r="55" spans="1:23" x14ac:dyDescent="0.25">
      <c r="A55" s="17"/>
      <c r="B55" s="237"/>
      <c r="C55" s="237"/>
      <c r="D55" s="237"/>
      <c r="E55" s="237"/>
      <c r="F55" s="237"/>
      <c r="G55" s="237"/>
      <c r="H55" s="237"/>
      <c r="I55" s="237"/>
      <c r="J55" s="237"/>
      <c r="K55" s="237"/>
      <c r="L55" s="237"/>
      <c r="M55" s="237"/>
      <c r="N55" s="123"/>
      <c r="O55" s="123"/>
      <c r="P55" s="120">
        <f t="shared" si="6"/>
        <v>0</v>
      </c>
      <c r="Q55" s="124"/>
      <c r="R55" s="123"/>
      <c r="S55" s="120">
        <f t="shared" si="7"/>
        <v>0</v>
      </c>
      <c r="T55" s="17"/>
      <c r="U55" s="123"/>
      <c r="V55" s="120">
        <f t="shared" si="8"/>
        <v>0</v>
      </c>
      <c r="W55" s="17"/>
    </row>
    <row r="56" spans="1:23" x14ac:dyDescent="0.25">
      <c r="A56" s="17"/>
      <c r="B56" s="237"/>
      <c r="C56" s="237"/>
      <c r="D56" s="237"/>
      <c r="E56" s="237"/>
      <c r="F56" s="237"/>
      <c r="G56" s="237"/>
      <c r="H56" s="237"/>
      <c r="I56" s="237"/>
      <c r="J56" s="237"/>
      <c r="K56" s="237"/>
      <c r="L56" s="237"/>
      <c r="M56" s="237"/>
      <c r="N56" s="123"/>
      <c r="O56" s="123"/>
      <c r="P56" s="120">
        <f t="shared" si="6"/>
        <v>0</v>
      </c>
      <c r="Q56" s="124"/>
      <c r="R56" s="123"/>
      <c r="S56" s="120">
        <f t="shared" si="7"/>
        <v>0</v>
      </c>
      <c r="T56" s="17"/>
      <c r="U56" s="123"/>
      <c r="V56" s="120">
        <f t="shared" si="8"/>
        <v>0</v>
      </c>
      <c r="W56" s="17"/>
    </row>
    <row r="57" spans="1:23" x14ac:dyDescent="0.25">
      <c r="A57" s="55"/>
      <c r="B57" s="55"/>
      <c r="C57" s="55"/>
      <c r="D57" s="55"/>
      <c r="E57" s="55"/>
      <c r="F57" s="55"/>
      <c r="G57" s="55"/>
      <c r="H57" s="56"/>
      <c r="I57" s="56"/>
      <c r="J57" s="56"/>
      <c r="K57" s="56"/>
      <c r="L57" s="55"/>
      <c r="M57" s="64" t="s">
        <v>96</v>
      </c>
      <c r="N57" s="59">
        <f>SUM(N47:N56)</f>
        <v>691.72</v>
      </c>
      <c r="O57" s="59">
        <f>SUM(O47:O56)</f>
        <v>0</v>
      </c>
      <c r="P57" s="59">
        <f>SUM(P47:P56)</f>
        <v>691.72</v>
      </c>
      <c r="Q57" s="58"/>
      <c r="R57" s="59">
        <f>SUM(R47:R56)</f>
        <v>0</v>
      </c>
      <c r="S57" s="59">
        <f>SUM(S47:S56)</f>
        <v>691.72</v>
      </c>
      <c r="T57" s="60"/>
      <c r="U57" s="59">
        <f>SUM(U47:U56)</f>
        <v>0</v>
      </c>
      <c r="V57" s="59">
        <f>SUM(V47:V56)</f>
        <v>691.72</v>
      </c>
      <c r="W57" s="60"/>
    </row>
    <row r="58" spans="1:23" x14ac:dyDescent="0.25">
      <c r="A58" s="65"/>
      <c r="B58" s="65"/>
      <c r="C58" s="65"/>
      <c r="D58" s="65"/>
      <c r="E58" s="65"/>
      <c r="F58" s="65"/>
      <c r="G58" s="66"/>
      <c r="H58" s="66"/>
      <c r="I58" s="66"/>
      <c r="J58" s="66"/>
      <c r="K58" s="66"/>
      <c r="L58" s="66"/>
      <c r="M58" s="66"/>
      <c r="N58" s="67"/>
      <c r="O58" s="67"/>
      <c r="P58" s="67"/>
      <c r="Q58" s="68"/>
      <c r="R58" s="69"/>
      <c r="S58" s="67"/>
      <c r="T58" s="68"/>
      <c r="U58" s="69"/>
      <c r="V58" s="67"/>
      <c r="W58" s="68"/>
    </row>
    <row r="59" spans="1:23" s="79" customFormat="1" ht="24" thickBot="1" x14ac:dyDescent="0.4">
      <c r="A59" s="70"/>
      <c r="B59" s="70"/>
      <c r="C59" s="70"/>
      <c r="D59" s="70"/>
      <c r="E59" s="70"/>
      <c r="F59" s="71"/>
      <c r="G59" s="71"/>
      <c r="H59" s="71"/>
      <c r="I59" s="71"/>
      <c r="J59" s="72"/>
      <c r="K59" s="73"/>
      <c r="L59" s="74"/>
      <c r="M59" s="75" t="s">
        <v>97</v>
      </c>
      <c r="N59" s="77">
        <f>SUM(N29,N43,N57)</f>
        <v>5579</v>
      </c>
      <c r="O59" s="77">
        <f>SUM(O29,O43,O57)</f>
        <v>0</v>
      </c>
      <c r="P59" s="77">
        <f>SUM(P29,P43,P57)</f>
        <v>5579</v>
      </c>
      <c r="Q59" s="76"/>
      <c r="R59" s="77">
        <f>SUM(R29,R43,R57)</f>
        <v>0</v>
      </c>
      <c r="S59" s="77">
        <f>SUM(S29,S43,S57)</f>
        <v>5579</v>
      </c>
      <c r="T59" s="76"/>
      <c r="U59" s="77">
        <f>SUM(U29,U43,U57)</f>
        <v>0</v>
      </c>
      <c r="V59" s="77">
        <f>SUM(V29,V43,V57)</f>
        <v>5579</v>
      </c>
      <c r="W59" s="78"/>
    </row>
    <row r="60" spans="1:23" x14ac:dyDescent="0.25">
      <c r="A60" s="65"/>
      <c r="B60" s="65"/>
      <c r="C60" s="65"/>
      <c r="D60" s="65"/>
      <c r="E60" s="65"/>
      <c r="F60" s="65"/>
      <c r="G60" s="55"/>
      <c r="H60" s="55"/>
      <c r="I60" s="55"/>
      <c r="J60" s="55"/>
      <c r="K60" s="55"/>
      <c r="L60" s="55"/>
      <c r="M60" s="55"/>
      <c r="N60" s="56"/>
      <c r="O60" s="56"/>
      <c r="P60" s="56"/>
      <c r="Q60" s="80"/>
      <c r="R60" s="56"/>
      <c r="S60" s="56"/>
      <c r="T60" s="80"/>
      <c r="U60" s="56"/>
      <c r="V60" s="56"/>
      <c r="W60" s="68"/>
    </row>
    <row r="61" spans="1:23" ht="23.25" x14ac:dyDescent="0.35">
      <c r="A61" s="268" t="s">
        <v>98</v>
      </c>
      <c r="B61" s="269"/>
      <c r="C61" s="269"/>
      <c r="D61" s="269"/>
      <c r="E61" s="269"/>
      <c r="F61" s="269"/>
      <c r="G61" s="269"/>
      <c r="H61" s="269"/>
      <c r="I61" s="269"/>
      <c r="J61" s="269"/>
      <c r="K61" s="269"/>
      <c r="L61" s="269"/>
      <c r="M61" s="269"/>
      <c r="N61" s="269"/>
      <c r="O61" s="269"/>
      <c r="P61" s="269"/>
      <c r="Q61" s="269"/>
      <c r="R61" s="269"/>
      <c r="S61" s="269"/>
      <c r="T61" s="269"/>
      <c r="U61" s="269"/>
      <c r="V61" s="269"/>
      <c r="W61" s="269"/>
    </row>
    <row r="62" spans="1:23" ht="15.75" x14ac:dyDescent="0.25">
      <c r="A62" s="247" t="s">
        <v>99</v>
      </c>
      <c r="B62" s="248"/>
      <c r="C62" s="248"/>
      <c r="D62" s="248"/>
      <c r="E62" s="248"/>
      <c r="F62" s="248"/>
      <c r="G62" s="248"/>
      <c r="H62" s="248"/>
      <c r="I62" s="248"/>
      <c r="J62" s="248"/>
      <c r="K62" s="248"/>
      <c r="L62" s="248"/>
      <c r="M62" s="249"/>
      <c r="N62" s="81" t="s">
        <v>69</v>
      </c>
      <c r="O62" s="81" t="s">
        <v>70</v>
      </c>
      <c r="P62" s="81" t="s">
        <v>71</v>
      </c>
      <c r="Q62" s="81" t="s">
        <v>72</v>
      </c>
      <c r="R62" s="81" t="s">
        <v>73</v>
      </c>
      <c r="S62" s="81" t="s">
        <v>71</v>
      </c>
      <c r="T62" s="81" t="s">
        <v>72</v>
      </c>
      <c r="U62" s="81" t="s">
        <v>74</v>
      </c>
      <c r="V62" s="81" t="s">
        <v>71</v>
      </c>
      <c r="W62" s="81" t="s">
        <v>72</v>
      </c>
    </row>
    <row r="63" spans="1:23" ht="30" customHeight="1" x14ac:dyDescent="0.25">
      <c r="A63" s="53" t="s">
        <v>75</v>
      </c>
      <c r="B63" s="239" t="s">
        <v>76</v>
      </c>
      <c r="C63" s="239"/>
      <c r="D63" s="239"/>
      <c r="E63" s="239"/>
      <c r="F63" s="239"/>
      <c r="G63" s="239"/>
      <c r="H63" s="239"/>
      <c r="I63" s="239"/>
      <c r="J63" s="239"/>
      <c r="K63" s="239"/>
      <c r="L63" s="239"/>
      <c r="M63" s="239"/>
      <c r="N63" s="119" t="s">
        <v>77</v>
      </c>
      <c r="O63" s="119" t="s">
        <v>77</v>
      </c>
      <c r="P63" s="119" t="s">
        <v>77</v>
      </c>
      <c r="Q63" s="119"/>
      <c r="R63" s="119" t="s">
        <v>77</v>
      </c>
      <c r="S63" s="119" t="s">
        <v>77</v>
      </c>
      <c r="T63" s="54"/>
      <c r="U63" s="119" t="s">
        <v>77</v>
      </c>
      <c r="V63" s="119" t="s">
        <v>77</v>
      </c>
      <c r="W63" s="54"/>
    </row>
    <row r="64" spans="1:23" x14ac:dyDescent="0.25">
      <c r="A64" s="17">
        <v>1</v>
      </c>
      <c r="B64" s="237" t="s">
        <v>100</v>
      </c>
      <c r="C64" s="237"/>
      <c r="D64" s="237"/>
      <c r="E64" s="237"/>
      <c r="F64" s="237"/>
      <c r="G64" s="237"/>
      <c r="H64" s="237"/>
      <c r="I64" s="237"/>
      <c r="J64" s="237"/>
      <c r="K64" s="237"/>
      <c r="L64" s="237"/>
      <c r="M64" s="237"/>
      <c r="N64" s="123">
        <v>300</v>
      </c>
      <c r="O64" s="125"/>
      <c r="P64" s="121">
        <f t="shared" ref="P64:P73" si="9">SUM(N64:O64)</f>
        <v>300</v>
      </c>
      <c r="Q64" s="128"/>
      <c r="R64" s="123"/>
      <c r="S64" s="121">
        <f t="shared" ref="S64:S73" si="10">P64+R64</f>
        <v>300</v>
      </c>
      <c r="T64" s="17"/>
      <c r="U64" s="123"/>
      <c r="V64" s="120">
        <f t="shared" ref="V64:V73" si="11">S64+U64</f>
        <v>300</v>
      </c>
      <c r="W64" s="17"/>
    </row>
    <row r="65" spans="1:23" x14ac:dyDescent="0.25">
      <c r="A65" s="17"/>
      <c r="B65" s="237"/>
      <c r="C65" s="237"/>
      <c r="D65" s="237"/>
      <c r="E65" s="237"/>
      <c r="F65" s="237"/>
      <c r="G65" s="237"/>
      <c r="H65" s="237"/>
      <c r="I65" s="237"/>
      <c r="J65" s="237"/>
      <c r="K65" s="237"/>
      <c r="L65" s="237"/>
      <c r="M65" s="237"/>
      <c r="N65" s="129"/>
      <c r="O65" s="123"/>
      <c r="P65" s="120">
        <f t="shared" si="9"/>
        <v>0</v>
      </c>
      <c r="Q65" s="124"/>
      <c r="R65" s="123"/>
      <c r="S65" s="120">
        <f t="shared" si="10"/>
        <v>0</v>
      </c>
      <c r="T65" s="17"/>
      <c r="U65" s="123"/>
      <c r="V65" s="120">
        <f t="shared" si="11"/>
        <v>0</v>
      </c>
      <c r="W65" s="17"/>
    </row>
    <row r="66" spans="1:23" x14ac:dyDescent="0.25">
      <c r="A66" s="17"/>
      <c r="B66" s="18"/>
      <c r="C66" s="18"/>
      <c r="D66" s="18"/>
      <c r="E66" s="18"/>
      <c r="F66" s="18"/>
      <c r="G66" s="18"/>
      <c r="H66" s="18"/>
      <c r="I66" s="18"/>
      <c r="J66" s="18"/>
      <c r="K66" s="18"/>
      <c r="L66" s="18"/>
      <c r="M66" s="18"/>
      <c r="N66" s="123"/>
      <c r="O66" s="123"/>
      <c r="P66" s="120">
        <f t="shared" si="9"/>
        <v>0</v>
      </c>
      <c r="Q66" s="124"/>
      <c r="R66" s="123"/>
      <c r="S66" s="120">
        <f t="shared" si="10"/>
        <v>0</v>
      </c>
      <c r="T66" s="17"/>
      <c r="U66" s="123"/>
      <c r="V66" s="120">
        <f t="shared" si="11"/>
        <v>0</v>
      </c>
      <c r="W66" s="17"/>
    </row>
    <row r="67" spans="1:23" x14ac:dyDescent="0.25">
      <c r="A67" s="17"/>
      <c r="B67" s="237"/>
      <c r="C67" s="237"/>
      <c r="D67" s="237"/>
      <c r="E67" s="237"/>
      <c r="F67" s="237"/>
      <c r="G67" s="237"/>
      <c r="H67" s="237"/>
      <c r="I67" s="237"/>
      <c r="J67" s="237"/>
      <c r="K67" s="237"/>
      <c r="L67" s="237"/>
      <c r="M67" s="237"/>
      <c r="N67" s="123"/>
      <c r="O67" s="123"/>
      <c r="P67" s="120">
        <f t="shared" si="9"/>
        <v>0</v>
      </c>
      <c r="Q67" s="124"/>
      <c r="R67" s="123"/>
      <c r="S67" s="120">
        <f t="shared" si="10"/>
        <v>0</v>
      </c>
      <c r="T67" s="17"/>
      <c r="U67" s="123"/>
      <c r="V67" s="120">
        <f t="shared" si="11"/>
        <v>0</v>
      </c>
      <c r="W67" s="17"/>
    </row>
    <row r="68" spans="1:23" x14ac:dyDescent="0.25">
      <c r="A68" s="17"/>
      <c r="B68" s="237"/>
      <c r="C68" s="237"/>
      <c r="D68" s="237"/>
      <c r="E68" s="237"/>
      <c r="F68" s="237"/>
      <c r="G68" s="237"/>
      <c r="H68" s="237"/>
      <c r="I68" s="237"/>
      <c r="J68" s="237"/>
      <c r="K68" s="237"/>
      <c r="L68" s="237"/>
      <c r="M68" s="237"/>
      <c r="N68" s="123"/>
      <c r="O68" s="123"/>
      <c r="P68" s="120">
        <f t="shared" si="9"/>
        <v>0</v>
      </c>
      <c r="Q68" s="124"/>
      <c r="R68" s="123"/>
      <c r="S68" s="120">
        <f t="shared" si="10"/>
        <v>0</v>
      </c>
      <c r="T68" s="17"/>
      <c r="U68" s="123"/>
      <c r="V68" s="120">
        <f t="shared" si="11"/>
        <v>0</v>
      </c>
      <c r="W68" s="17"/>
    </row>
    <row r="69" spans="1:23" x14ac:dyDescent="0.25">
      <c r="A69" s="17"/>
      <c r="B69" s="237"/>
      <c r="C69" s="237"/>
      <c r="D69" s="237"/>
      <c r="E69" s="237"/>
      <c r="F69" s="237"/>
      <c r="G69" s="237"/>
      <c r="H69" s="237"/>
      <c r="I69" s="237"/>
      <c r="J69" s="237"/>
      <c r="K69" s="237"/>
      <c r="L69" s="237"/>
      <c r="M69" s="237"/>
      <c r="N69" s="123"/>
      <c r="O69" s="123"/>
      <c r="P69" s="120">
        <f t="shared" si="9"/>
        <v>0</v>
      </c>
      <c r="Q69" s="124"/>
      <c r="R69" s="123"/>
      <c r="S69" s="120">
        <f t="shared" si="10"/>
        <v>0</v>
      </c>
      <c r="T69" s="17"/>
      <c r="U69" s="123"/>
      <c r="V69" s="120">
        <f t="shared" si="11"/>
        <v>0</v>
      </c>
      <c r="W69" s="17"/>
    </row>
    <row r="70" spans="1:23" x14ac:dyDescent="0.25">
      <c r="A70" s="17"/>
      <c r="B70" s="237"/>
      <c r="C70" s="237"/>
      <c r="D70" s="237"/>
      <c r="E70" s="237"/>
      <c r="F70" s="237"/>
      <c r="G70" s="237"/>
      <c r="H70" s="237"/>
      <c r="I70" s="237"/>
      <c r="J70" s="237"/>
      <c r="K70" s="237"/>
      <c r="L70" s="237"/>
      <c r="M70" s="237"/>
      <c r="N70" s="123"/>
      <c r="O70" s="123"/>
      <c r="P70" s="120">
        <f t="shared" si="9"/>
        <v>0</v>
      </c>
      <c r="Q70" s="124"/>
      <c r="R70" s="123"/>
      <c r="S70" s="120">
        <f t="shared" si="10"/>
        <v>0</v>
      </c>
      <c r="T70" s="17"/>
      <c r="U70" s="123"/>
      <c r="V70" s="120">
        <f t="shared" si="11"/>
        <v>0</v>
      </c>
      <c r="W70" s="17"/>
    </row>
    <row r="71" spans="1:23" x14ac:dyDescent="0.25">
      <c r="A71" s="17"/>
      <c r="B71" s="237"/>
      <c r="C71" s="237"/>
      <c r="D71" s="237"/>
      <c r="E71" s="237"/>
      <c r="F71" s="237"/>
      <c r="G71" s="237"/>
      <c r="H71" s="237"/>
      <c r="I71" s="237"/>
      <c r="J71" s="237"/>
      <c r="K71" s="237"/>
      <c r="L71" s="237"/>
      <c r="M71" s="237"/>
      <c r="N71" s="123"/>
      <c r="O71" s="123"/>
      <c r="P71" s="120">
        <f t="shared" si="9"/>
        <v>0</v>
      </c>
      <c r="Q71" s="124"/>
      <c r="R71" s="123"/>
      <c r="S71" s="120">
        <f t="shared" si="10"/>
        <v>0</v>
      </c>
      <c r="T71" s="17"/>
      <c r="U71" s="123"/>
      <c r="V71" s="120">
        <f t="shared" si="11"/>
        <v>0</v>
      </c>
      <c r="W71" s="17"/>
    </row>
    <row r="72" spans="1:23" x14ac:dyDescent="0.25">
      <c r="A72" s="17"/>
      <c r="B72" s="237"/>
      <c r="C72" s="237"/>
      <c r="D72" s="237"/>
      <c r="E72" s="237"/>
      <c r="F72" s="237"/>
      <c r="G72" s="237"/>
      <c r="H72" s="237"/>
      <c r="I72" s="237"/>
      <c r="J72" s="237"/>
      <c r="K72" s="237"/>
      <c r="L72" s="237"/>
      <c r="M72" s="237"/>
      <c r="N72" s="123"/>
      <c r="O72" s="123"/>
      <c r="P72" s="120">
        <f t="shared" si="9"/>
        <v>0</v>
      </c>
      <c r="Q72" s="124"/>
      <c r="R72" s="123"/>
      <c r="S72" s="120">
        <f t="shared" si="10"/>
        <v>0</v>
      </c>
      <c r="T72" s="17"/>
      <c r="U72" s="123"/>
      <c r="V72" s="120">
        <f t="shared" si="11"/>
        <v>0</v>
      </c>
      <c r="W72" s="17"/>
    </row>
    <row r="73" spans="1:23" x14ac:dyDescent="0.25">
      <c r="A73" s="17"/>
      <c r="B73" s="237"/>
      <c r="C73" s="237"/>
      <c r="D73" s="237"/>
      <c r="E73" s="237"/>
      <c r="F73" s="237"/>
      <c r="G73" s="237"/>
      <c r="H73" s="237"/>
      <c r="I73" s="237"/>
      <c r="J73" s="237"/>
      <c r="K73" s="237"/>
      <c r="L73" s="237"/>
      <c r="M73" s="237"/>
      <c r="N73" s="123"/>
      <c r="O73" s="123"/>
      <c r="P73" s="120">
        <f t="shared" si="9"/>
        <v>0</v>
      </c>
      <c r="Q73" s="124"/>
      <c r="R73" s="123"/>
      <c r="S73" s="120">
        <f t="shared" si="10"/>
        <v>0</v>
      </c>
      <c r="T73" s="17"/>
      <c r="U73" s="123"/>
      <c r="V73" s="120">
        <f t="shared" si="11"/>
        <v>0</v>
      </c>
      <c r="W73" s="17"/>
    </row>
    <row r="74" spans="1:23" x14ac:dyDescent="0.25">
      <c r="A74" s="65"/>
      <c r="B74" s="65"/>
      <c r="C74" s="65"/>
      <c r="D74" s="65"/>
      <c r="E74" s="65"/>
      <c r="F74" s="65"/>
      <c r="G74" s="65"/>
      <c r="H74" s="65"/>
      <c r="I74" s="65"/>
      <c r="J74" s="65"/>
      <c r="K74" s="65"/>
      <c r="L74" s="65"/>
      <c r="M74" s="82" t="s">
        <v>101</v>
      </c>
      <c r="N74" s="59">
        <f>SUM(N64:N73)</f>
        <v>300</v>
      </c>
      <c r="O74" s="59">
        <f>SUM(O64:O73)</f>
        <v>0</v>
      </c>
      <c r="P74" s="59">
        <f>SUM(P64:P73)</f>
        <v>300</v>
      </c>
      <c r="Q74" s="58"/>
      <c r="R74" s="59">
        <f>SUM(R64:R73)</f>
        <v>0</v>
      </c>
      <c r="S74" s="59">
        <f>SUM(S64:S73)</f>
        <v>300</v>
      </c>
      <c r="T74" s="60"/>
      <c r="U74" s="59">
        <f>SUM(U64:U73)</f>
        <v>0</v>
      </c>
      <c r="V74" s="59">
        <f>SUM(V64:V73)</f>
        <v>300</v>
      </c>
      <c r="W74" s="60"/>
    </row>
    <row r="75" spans="1:23" x14ac:dyDescent="0.25">
      <c r="A75" s="66"/>
      <c r="B75" s="66"/>
      <c r="C75" s="66"/>
      <c r="D75" s="66"/>
      <c r="E75" s="66"/>
      <c r="F75" s="66"/>
      <c r="G75" s="66"/>
      <c r="H75" s="66"/>
      <c r="I75" s="66"/>
      <c r="J75" s="66"/>
      <c r="K75" s="66"/>
      <c r="L75" s="66"/>
      <c r="M75" s="83"/>
      <c r="N75" s="80"/>
      <c r="O75" s="80"/>
      <c r="P75" s="80"/>
      <c r="Q75" s="68"/>
      <c r="R75" s="80"/>
      <c r="S75" s="80"/>
      <c r="T75" s="68"/>
      <c r="U75" s="80"/>
      <c r="V75" s="80"/>
      <c r="W75" s="68"/>
    </row>
    <row r="76" spans="1:23" ht="15.75" x14ac:dyDescent="0.25">
      <c r="A76" s="270" t="s">
        <v>102</v>
      </c>
      <c r="B76" s="271"/>
      <c r="C76" s="271"/>
      <c r="D76" s="271"/>
      <c r="E76" s="271"/>
      <c r="F76" s="271"/>
      <c r="G76" s="271"/>
      <c r="H76" s="271"/>
      <c r="I76" s="271"/>
      <c r="J76" s="271"/>
      <c r="K76" s="271"/>
      <c r="L76" s="271"/>
      <c r="M76" s="272"/>
      <c r="N76" s="84" t="s">
        <v>69</v>
      </c>
      <c r="O76" s="84" t="s">
        <v>70</v>
      </c>
      <c r="P76" s="84" t="s">
        <v>71</v>
      </c>
      <c r="Q76" s="84" t="s">
        <v>72</v>
      </c>
      <c r="R76" s="84" t="s">
        <v>73</v>
      </c>
      <c r="S76" s="84" t="s">
        <v>71</v>
      </c>
      <c r="T76" s="84" t="s">
        <v>72</v>
      </c>
      <c r="U76" s="84" t="s">
        <v>74</v>
      </c>
      <c r="V76" s="84" t="s">
        <v>71</v>
      </c>
      <c r="W76" s="84" t="s">
        <v>72</v>
      </c>
    </row>
    <row r="77" spans="1:23" ht="30" customHeight="1" x14ac:dyDescent="0.25">
      <c r="A77" s="53" t="s">
        <v>75</v>
      </c>
      <c r="B77" s="239" t="s">
        <v>76</v>
      </c>
      <c r="C77" s="239"/>
      <c r="D77" s="239"/>
      <c r="E77" s="239"/>
      <c r="F77" s="239"/>
      <c r="G77" s="239"/>
      <c r="H77" s="239"/>
      <c r="I77" s="239"/>
      <c r="J77" s="239"/>
      <c r="K77" s="239"/>
      <c r="L77" s="239"/>
      <c r="M77" s="239"/>
      <c r="N77" s="119" t="s">
        <v>77</v>
      </c>
      <c r="O77" s="119" t="s">
        <v>77</v>
      </c>
      <c r="P77" s="119" t="s">
        <v>77</v>
      </c>
      <c r="Q77" s="119"/>
      <c r="R77" s="119" t="s">
        <v>77</v>
      </c>
      <c r="S77" s="119" t="s">
        <v>77</v>
      </c>
      <c r="T77" s="54"/>
      <c r="U77" s="119" t="s">
        <v>77</v>
      </c>
      <c r="V77" s="119" t="s">
        <v>77</v>
      </c>
      <c r="W77" s="54"/>
    </row>
    <row r="78" spans="1:23" x14ac:dyDescent="0.25">
      <c r="A78" s="17"/>
      <c r="B78" s="237"/>
      <c r="C78" s="237"/>
      <c r="D78" s="237"/>
      <c r="E78" s="237"/>
      <c r="F78" s="237"/>
      <c r="G78" s="237"/>
      <c r="H78" s="237"/>
      <c r="I78" s="237"/>
      <c r="J78" s="237"/>
      <c r="K78" s="237"/>
      <c r="L78" s="237"/>
      <c r="M78" s="237"/>
      <c r="N78" s="123"/>
      <c r="O78" s="125"/>
      <c r="P78" s="121">
        <f t="shared" ref="P78:P87" si="12">SUM(N78:O78)</f>
        <v>0</v>
      </c>
      <c r="Q78" s="126"/>
      <c r="R78" s="123"/>
      <c r="S78" s="121">
        <f t="shared" ref="S78:S87" si="13">P78+R78</f>
        <v>0</v>
      </c>
      <c r="T78" s="17"/>
      <c r="U78" s="123"/>
      <c r="V78" s="120">
        <f t="shared" ref="V78:V87" si="14">S78+U78</f>
        <v>0</v>
      </c>
      <c r="W78" s="17"/>
    </row>
    <row r="79" spans="1:23" x14ac:dyDescent="0.25">
      <c r="A79" s="17"/>
      <c r="B79" s="237"/>
      <c r="C79" s="237"/>
      <c r="D79" s="237"/>
      <c r="E79" s="237"/>
      <c r="F79" s="237"/>
      <c r="G79" s="237"/>
      <c r="H79" s="237"/>
      <c r="I79" s="237"/>
      <c r="J79" s="237"/>
      <c r="K79" s="237"/>
      <c r="L79" s="237"/>
      <c r="M79" s="237"/>
      <c r="N79" s="123"/>
      <c r="O79" s="130"/>
      <c r="P79" s="122">
        <f t="shared" si="12"/>
        <v>0</v>
      </c>
      <c r="Q79" s="131"/>
      <c r="R79" s="123"/>
      <c r="S79" s="122">
        <f t="shared" si="13"/>
        <v>0</v>
      </c>
      <c r="T79" s="17"/>
      <c r="U79" s="123"/>
      <c r="V79" s="120">
        <f t="shared" si="14"/>
        <v>0</v>
      </c>
      <c r="W79" s="17"/>
    </row>
    <row r="80" spans="1:23" x14ac:dyDescent="0.25">
      <c r="A80" s="17"/>
      <c r="B80" s="237"/>
      <c r="C80" s="237"/>
      <c r="D80" s="237"/>
      <c r="E80" s="237"/>
      <c r="F80" s="237"/>
      <c r="G80" s="237"/>
      <c r="H80" s="237"/>
      <c r="I80" s="237"/>
      <c r="J80" s="237"/>
      <c r="K80" s="237"/>
      <c r="L80" s="237"/>
      <c r="M80" s="237"/>
      <c r="N80" s="123"/>
      <c r="O80" s="123"/>
      <c r="P80" s="120">
        <f t="shared" si="12"/>
        <v>0</v>
      </c>
      <c r="Q80" s="124"/>
      <c r="R80" s="123"/>
      <c r="S80" s="120">
        <f t="shared" si="13"/>
        <v>0</v>
      </c>
      <c r="T80" s="17"/>
      <c r="U80" s="123"/>
      <c r="V80" s="120">
        <f t="shared" si="14"/>
        <v>0</v>
      </c>
      <c r="W80" s="17"/>
    </row>
    <row r="81" spans="1:23" x14ac:dyDescent="0.25">
      <c r="A81" s="17"/>
      <c r="B81" s="237"/>
      <c r="C81" s="237"/>
      <c r="D81" s="237"/>
      <c r="E81" s="237"/>
      <c r="F81" s="237"/>
      <c r="G81" s="237"/>
      <c r="H81" s="237"/>
      <c r="I81" s="237"/>
      <c r="J81" s="237"/>
      <c r="K81" s="237"/>
      <c r="L81" s="237"/>
      <c r="M81" s="237"/>
      <c r="N81" s="123"/>
      <c r="O81" s="123"/>
      <c r="P81" s="120">
        <f t="shared" si="12"/>
        <v>0</v>
      </c>
      <c r="Q81" s="124"/>
      <c r="R81" s="123"/>
      <c r="S81" s="120">
        <f t="shared" si="13"/>
        <v>0</v>
      </c>
      <c r="T81" s="17"/>
      <c r="U81" s="123"/>
      <c r="V81" s="120">
        <f t="shared" si="14"/>
        <v>0</v>
      </c>
      <c r="W81" s="17"/>
    </row>
    <row r="82" spans="1:23" x14ac:dyDescent="0.25">
      <c r="A82" s="17"/>
      <c r="B82" s="237"/>
      <c r="C82" s="237"/>
      <c r="D82" s="237"/>
      <c r="E82" s="237"/>
      <c r="F82" s="237"/>
      <c r="G82" s="237"/>
      <c r="H82" s="237"/>
      <c r="I82" s="237"/>
      <c r="J82" s="237"/>
      <c r="K82" s="237"/>
      <c r="L82" s="237"/>
      <c r="M82" s="237"/>
      <c r="N82" s="123"/>
      <c r="O82" s="123"/>
      <c r="P82" s="120">
        <f t="shared" si="12"/>
        <v>0</v>
      </c>
      <c r="Q82" s="124"/>
      <c r="R82" s="123"/>
      <c r="S82" s="120">
        <f t="shared" si="13"/>
        <v>0</v>
      </c>
      <c r="T82" s="17"/>
      <c r="U82" s="123"/>
      <c r="V82" s="120">
        <f t="shared" si="14"/>
        <v>0</v>
      </c>
      <c r="W82" s="17"/>
    </row>
    <row r="83" spans="1:23" x14ac:dyDescent="0.25">
      <c r="A83" s="17"/>
      <c r="B83" s="237"/>
      <c r="C83" s="237"/>
      <c r="D83" s="237"/>
      <c r="E83" s="237"/>
      <c r="F83" s="237"/>
      <c r="G83" s="237"/>
      <c r="H83" s="237"/>
      <c r="I83" s="237"/>
      <c r="J83" s="237"/>
      <c r="K83" s="237"/>
      <c r="L83" s="237"/>
      <c r="M83" s="237"/>
      <c r="N83" s="123"/>
      <c r="O83" s="123"/>
      <c r="P83" s="120">
        <f t="shared" si="12"/>
        <v>0</v>
      </c>
      <c r="Q83" s="124"/>
      <c r="R83" s="123"/>
      <c r="S83" s="120">
        <f t="shared" si="13"/>
        <v>0</v>
      </c>
      <c r="T83" s="17"/>
      <c r="U83" s="123"/>
      <c r="V83" s="120">
        <f t="shared" si="14"/>
        <v>0</v>
      </c>
      <c r="W83" s="17"/>
    </row>
    <row r="84" spans="1:23" x14ac:dyDescent="0.25">
      <c r="A84" s="17"/>
      <c r="B84" s="237"/>
      <c r="C84" s="237"/>
      <c r="D84" s="237"/>
      <c r="E84" s="237"/>
      <c r="F84" s="237"/>
      <c r="G84" s="237"/>
      <c r="H84" s="237"/>
      <c r="I84" s="237"/>
      <c r="J84" s="237"/>
      <c r="K84" s="237"/>
      <c r="L84" s="237"/>
      <c r="M84" s="237"/>
      <c r="N84" s="123"/>
      <c r="O84" s="123"/>
      <c r="P84" s="120">
        <f t="shared" si="12"/>
        <v>0</v>
      </c>
      <c r="Q84" s="124"/>
      <c r="R84" s="123"/>
      <c r="S84" s="120">
        <f t="shared" si="13"/>
        <v>0</v>
      </c>
      <c r="T84" s="17"/>
      <c r="U84" s="123"/>
      <c r="V84" s="120">
        <f t="shared" si="14"/>
        <v>0</v>
      </c>
      <c r="W84" s="17"/>
    </row>
    <row r="85" spans="1:23" x14ac:dyDescent="0.25">
      <c r="A85" s="17"/>
      <c r="B85" s="237"/>
      <c r="C85" s="237"/>
      <c r="D85" s="237"/>
      <c r="E85" s="237"/>
      <c r="F85" s="237"/>
      <c r="G85" s="237"/>
      <c r="H85" s="237"/>
      <c r="I85" s="237"/>
      <c r="J85" s="237"/>
      <c r="K85" s="237"/>
      <c r="L85" s="237"/>
      <c r="M85" s="237"/>
      <c r="N85" s="123"/>
      <c r="O85" s="123"/>
      <c r="P85" s="120">
        <f t="shared" si="12"/>
        <v>0</v>
      </c>
      <c r="Q85" s="124"/>
      <c r="R85" s="123"/>
      <c r="S85" s="120">
        <f t="shared" si="13"/>
        <v>0</v>
      </c>
      <c r="T85" s="17"/>
      <c r="U85" s="123"/>
      <c r="V85" s="120">
        <f t="shared" si="14"/>
        <v>0</v>
      </c>
      <c r="W85" s="17"/>
    </row>
    <row r="86" spans="1:23" x14ac:dyDescent="0.25">
      <c r="A86" s="17"/>
      <c r="B86" s="237"/>
      <c r="C86" s="237"/>
      <c r="D86" s="237"/>
      <c r="E86" s="237"/>
      <c r="F86" s="237"/>
      <c r="G86" s="237"/>
      <c r="H86" s="237"/>
      <c r="I86" s="237"/>
      <c r="J86" s="237"/>
      <c r="K86" s="237"/>
      <c r="L86" s="237"/>
      <c r="M86" s="237"/>
      <c r="N86" s="123"/>
      <c r="O86" s="123"/>
      <c r="P86" s="120">
        <f t="shared" si="12"/>
        <v>0</v>
      </c>
      <c r="Q86" s="124"/>
      <c r="R86" s="123"/>
      <c r="S86" s="120">
        <f t="shared" si="13"/>
        <v>0</v>
      </c>
      <c r="T86" s="17"/>
      <c r="U86" s="123"/>
      <c r="V86" s="120">
        <f t="shared" si="14"/>
        <v>0</v>
      </c>
      <c r="W86" s="17"/>
    </row>
    <row r="87" spans="1:23" x14ac:dyDescent="0.25">
      <c r="A87" s="17"/>
      <c r="B87" s="237"/>
      <c r="C87" s="237"/>
      <c r="D87" s="237"/>
      <c r="E87" s="237"/>
      <c r="F87" s="237"/>
      <c r="G87" s="237"/>
      <c r="H87" s="237"/>
      <c r="I87" s="237"/>
      <c r="J87" s="237"/>
      <c r="K87" s="237"/>
      <c r="L87" s="237"/>
      <c r="M87" s="237"/>
      <c r="N87" s="123"/>
      <c r="O87" s="123"/>
      <c r="P87" s="120">
        <f t="shared" si="12"/>
        <v>0</v>
      </c>
      <c r="Q87" s="124"/>
      <c r="R87" s="123"/>
      <c r="S87" s="120">
        <f t="shared" si="13"/>
        <v>0</v>
      </c>
      <c r="T87" s="17"/>
      <c r="U87" s="123"/>
      <c r="V87" s="120">
        <f t="shared" si="14"/>
        <v>0</v>
      </c>
      <c r="W87" s="17"/>
    </row>
    <row r="88" spans="1:23" x14ac:dyDescent="0.25">
      <c r="A88" s="65"/>
      <c r="B88" s="65"/>
      <c r="C88" s="65"/>
      <c r="D88" s="65"/>
      <c r="E88" s="65"/>
      <c r="F88" s="65"/>
      <c r="G88" s="65"/>
      <c r="H88" s="65"/>
      <c r="I88" s="65"/>
      <c r="J88" s="65"/>
      <c r="K88" s="65"/>
      <c r="L88" s="65"/>
      <c r="M88" s="82" t="s">
        <v>103</v>
      </c>
      <c r="N88" s="59">
        <f>SUM(N78:N87)</f>
        <v>0</v>
      </c>
      <c r="O88" s="59">
        <f>SUM(O78:O87)</f>
        <v>0</v>
      </c>
      <c r="P88" s="59">
        <f>SUM(P78:P87)</f>
        <v>0</v>
      </c>
      <c r="Q88" s="58"/>
      <c r="R88" s="59">
        <f>SUM(R78:R87)</f>
        <v>0</v>
      </c>
      <c r="S88" s="59">
        <f>SUM(S78:S87)</f>
        <v>0</v>
      </c>
      <c r="T88" s="60"/>
      <c r="U88" s="59">
        <f>SUM(U78:U87)</f>
        <v>0</v>
      </c>
      <c r="V88" s="59">
        <f>SUM(V78:V87)</f>
        <v>0</v>
      </c>
      <c r="W88" s="60"/>
    </row>
    <row r="89" spans="1:23" x14ac:dyDescent="0.25">
      <c r="A89" s="66"/>
      <c r="B89" s="66"/>
      <c r="C89" s="66"/>
      <c r="D89" s="66"/>
      <c r="E89" s="66"/>
      <c r="F89" s="66"/>
      <c r="G89" s="66"/>
      <c r="H89" s="66"/>
      <c r="I89" s="66"/>
      <c r="J89" s="66"/>
      <c r="K89" s="66"/>
      <c r="L89" s="66"/>
      <c r="M89" s="83"/>
      <c r="N89" s="80"/>
      <c r="O89" s="80"/>
      <c r="P89" s="80"/>
      <c r="Q89" s="68"/>
      <c r="R89" s="80"/>
      <c r="S89" s="80"/>
      <c r="T89" s="68"/>
      <c r="U89" s="80"/>
      <c r="V89" s="80"/>
      <c r="W89" s="68"/>
    </row>
    <row r="90" spans="1:23" ht="15.75" x14ac:dyDescent="0.25">
      <c r="A90" s="85" t="s">
        <v>104</v>
      </c>
      <c r="B90" s="256"/>
      <c r="C90" s="256"/>
      <c r="D90" s="256"/>
      <c r="E90" s="256"/>
      <c r="F90" s="256"/>
      <c r="G90" s="256"/>
      <c r="H90" s="256"/>
      <c r="I90" s="256"/>
      <c r="J90" s="256"/>
      <c r="K90" s="256"/>
      <c r="L90" s="256"/>
      <c r="M90" s="257"/>
      <c r="N90" s="86" t="s">
        <v>69</v>
      </c>
      <c r="O90" s="86" t="s">
        <v>70</v>
      </c>
      <c r="P90" s="86" t="s">
        <v>71</v>
      </c>
      <c r="Q90" s="86" t="s">
        <v>72</v>
      </c>
      <c r="R90" s="86" t="s">
        <v>73</v>
      </c>
      <c r="S90" s="86" t="s">
        <v>71</v>
      </c>
      <c r="T90" s="86" t="s">
        <v>72</v>
      </c>
      <c r="U90" s="86" t="s">
        <v>74</v>
      </c>
      <c r="V90" s="86" t="s">
        <v>71</v>
      </c>
      <c r="W90" s="86" t="s">
        <v>72</v>
      </c>
    </row>
    <row r="91" spans="1:23" x14ac:dyDescent="0.25">
      <c r="A91" s="53" t="s">
        <v>75</v>
      </c>
      <c r="B91" s="239" t="s">
        <v>76</v>
      </c>
      <c r="C91" s="239"/>
      <c r="D91" s="239"/>
      <c r="E91" s="239"/>
      <c r="F91" s="239"/>
      <c r="G91" s="239"/>
      <c r="H91" s="239"/>
      <c r="I91" s="239"/>
      <c r="J91" s="239"/>
      <c r="K91" s="239"/>
      <c r="L91" s="239"/>
      <c r="M91" s="239"/>
      <c r="N91" s="119" t="s">
        <v>77</v>
      </c>
      <c r="O91" s="119" t="s">
        <v>77</v>
      </c>
      <c r="P91" s="119" t="s">
        <v>77</v>
      </c>
      <c r="Q91" s="119"/>
      <c r="R91" s="119" t="s">
        <v>77</v>
      </c>
      <c r="S91" s="119" t="s">
        <v>77</v>
      </c>
      <c r="T91" s="54"/>
      <c r="U91" s="119" t="s">
        <v>77</v>
      </c>
      <c r="V91" s="119" t="s">
        <v>77</v>
      </c>
      <c r="W91" s="54"/>
    </row>
    <row r="92" spans="1:23" x14ac:dyDescent="0.25">
      <c r="A92" s="17"/>
      <c r="B92" s="18"/>
      <c r="C92" s="18"/>
      <c r="D92" s="18"/>
      <c r="E92" s="18"/>
      <c r="F92" s="18"/>
      <c r="G92" s="18"/>
      <c r="H92" s="18"/>
      <c r="I92" s="18"/>
      <c r="J92" s="18"/>
      <c r="K92" s="18"/>
      <c r="L92" s="18"/>
      <c r="M92" s="18"/>
      <c r="N92" s="123"/>
      <c r="O92" s="123"/>
      <c r="P92" s="120">
        <f t="shared" ref="P92:P101" si="15">SUM(N92:O92)</f>
        <v>0</v>
      </c>
      <c r="Q92" s="124"/>
      <c r="R92" s="123"/>
      <c r="S92" s="120">
        <f t="shared" ref="S92:S101" si="16">P92+R92</f>
        <v>0</v>
      </c>
      <c r="T92" s="17"/>
      <c r="U92" s="123"/>
      <c r="V92" s="120">
        <f t="shared" ref="V92:V101" si="17">S92+U92</f>
        <v>0</v>
      </c>
      <c r="W92" s="17"/>
    </row>
    <row r="93" spans="1:23" x14ac:dyDescent="0.25">
      <c r="A93" s="17"/>
      <c r="B93" s="237"/>
      <c r="C93" s="237"/>
      <c r="D93" s="237"/>
      <c r="E93" s="237"/>
      <c r="F93" s="237"/>
      <c r="G93" s="237"/>
      <c r="H93" s="237"/>
      <c r="I93" s="237"/>
      <c r="J93" s="237"/>
      <c r="K93" s="237"/>
      <c r="L93" s="237"/>
      <c r="M93" s="237"/>
      <c r="N93" s="123"/>
      <c r="O93" s="123"/>
      <c r="P93" s="120">
        <f t="shared" si="15"/>
        <v>0</v>
      </c>
      <c r="Q93" s="124"/>
      <c r="R93" s="123"/>
      <c r="S93" s="120">
        <f t="shared" si="16"/>
        <v>0</v>
      </c>
      <c r="T93" s="17"/>
      <c r="U93" s="123"/>
      <c r="V93" s="120">
        <f t="shared" si="17"/>
        <v>0</v>
      </c>
      <c r="W93" s="17"/>
    </row>
    <row r="94" spans="1:23" x14ac:dyDescent="0.25">
      <c r="A94" s="17"/>
      <c r="B94" s="237"/>
      <c r="C94" s="237"/>
      <c r="D94" s="237"/>
      <c r="E94" s="237"/>
      <c r="F94" s="237"/>
      <c r="G94" s="237"/>
      <c r="H94" s="237"/>
      <c r="I94" s="237"/>
      <c r="J94" s="237"/>
      <c r="K94" s="237"/>
      <c r="L94" s="237"/>
      <c r="M94" s="237"/>
      <c r="N94" s="123"/>
      <c r="O94" s="123"/>
      <c r="P94" s="120">
        <f t="shared" si="15"/>
        <v>0</v>
      </c>
      <c r="Q94" s="124"/>
      <c r="R94" s="123"/>
      <c r="S94" s="120">
        <f t="shared" si="16"/>
        <v>0</v>
      </c>
      <c r="T94" s="17"/>
      <c r="U94" s="123"/>
      <c r="V94" s="120">
        <f t="shared" si="17"/>
        <v>0</v>
      </c>
      <c r="W94" s="17"/>
    </row>
    <row r="95" spans="1:23" x14ac:dyDescent="0.25">
      <c r="A95" s="17"/>
      <c r="B95" s="237"/>
      <c r="C95" s="237"/>
      <c r="D95" s="237"/>
      <c r="E95" s="237"/>
      <c r="F95" s="237"/>
      <c r="G95" s="237"/>
      <c r="H95" s="237"/>
      <c r="I95" s="237"/>
      <c r="J95" s="237"/>
      <c r="K95" s="237"/>
      <c r="L95" s="237"/>
      <c r="M95" s="237"/>
      <c r="N95" s="123"/>
      <c r="O95" s="123"/>
      <c r="P95" s="120">
        <f t="shared" si="15"/>
        <v>0</v>
      </c>
      <c r="Q95" s="124"/>
      <c r="R95" s="123"/>
      <c r="S95" s="120">
        <f t="shared" si="16"/>
        <v>0</v>
      </c>
      <c r="T95" s="17"/>
      <c r="U95" s="123"/>
      <c r="V95" s="120">
        <f t="shared" si="17"/>
        <v>0</v>
      </c>
      <c r="W95" s="17"/>
    </row>
    <row r="96" spans="1:23" x14ac:dyDescent="0.25">
      <c r="A96" s="17"/>
      <c r="B96" s="237"/>
      <c r="C96" s="237"/>
      <c r="D96" s="237"/>
      <c r="E96" s="237"/>
      <c r="F96" s="237"/>
      <c r="G96" s="237"/>
      <c r="H96" s="237"/>
      <c r="I96" s="237"/>
      <c r="J96" s="237"/>
      <c r="K96" s="237"/>
      <c r="L96" s="237"/>
      <c r="M96" s="237"/>
      <c r="N96" s="123"/>
      <c r="O96" s="123"/>
      <c r="P96" s="120">
        <f t="shared" si="15"/>
        <v>0</v>
      </c>
      <c r="Q96" s="124"/>
      <c r="R96" s="123"/>
      <c r="S96" s="120">
        <f t="shared" si="16"/>
        <v>0</v>
      </c>
      <c r="T96" s="17"/>
      <c r="U96" s="123"/>
      <c r="V96" s="120">
        <f t="shared" si="17"/>
        <v>0</v>
      </c>
      <c r="W96" s="17"/>
    </row>
    <row r="97" spans="1:23" x14ac:dyDescent="0.25">
      <c r="A97" s="17"/>
      <c r="B97" s="237"/>
      <c r="C97" s="237"/>
      <c r="D97" s="237"/>
      <c r="E97" s="237"/>
      <c r="F97" s="237"/>
      <c r="G97" s="237"/>
      <c r="H97" s="237"/>
      <c r="I97" s="237"/>
      <c r="J97" s="237"/>
      <c r="K97" s="237"/>
      <c r="L97" s="237"/>
      <c r="M97" s="237"/>
      <c r="N97" s="123"/>
      <c r="O97" s="123"/>
      <c r="P97" s="120">
        <f t="shared" si="15"/>
        <v>0</v>
      </c>
      <c r="Q97" s="124"/>
      <c r="R97" s="123"/>
      <c r="S97" s="120">
        <f t="shared" si="16"/>
        <v>0</v>
      </c>
      <c r="T97" s="17"/>
      <c r="U97" s="123"/>
      <c r="V97" s="120">
        <f t="shared" si="17"/>
        <v>0</v>
      </c>
      <c r="W97" s="17"/>
    </row>
    <row r="98" spans="1:23" x14ac:dyDescent="0.25">
      <c r="A98" s="17"/>
      <c r="B98" s="237"/>
      <c r="C98" s="237"/>
      <c r="D98" s="237"/>
      <c r="E98" s="237"/>
      <c r="F98" s="237"/>
      <c r="G98" s="237"/>
      <c r="H98" s="237"/>
      <c r="I98" s="237"/>
      <c r="J98" s="237"/>
      <c r="K98" s="237"/>
      <c r="L98" s="237"/>
      <c r="M98" s="237"/>
      <c r="N98" s="123"/>
      <c r="O98" s="123"/>
      <c r="P98" s="120">
        <f t="shared" si="15"/>
        <v>0</v>
      </c>
      <c r="Q98" s="124"/>
      <c r="R98" s="123"/>
      <c r="S98" s="120">
        <f t="shared" si="16"/>
        <v>0</v>
      </c>
      <c r="T98" s="17"/>
      <c r="U98" s="123"/>
      <c r="V98" s="120">
        <f t="shared" si="17"/>
        <v>0</v>
      </c>
      <c r="W98" s="17"/>
    </row>
    <row r="99" spans="1:23" x14ac:dyDescent="0.25">
      <c r="A99" s="17"/>
      <c r="B99" s="237"/>
      <c r="C99" s="237"/>
      <c r="D99" s="237"/>
      <c r="E99" s="237"/>
      <c r="F99" s="237"/>
      <c r="G99" s="237"/>
      <c r="H99" s="237"/>
      <c r="I99" s="237"/>
      <c r="J99" s="237"/>
      <c r="K99" s="237"/>
      <c r="L99" s="237"/>
      <c r="M99" s="237"/>
      <c r="N99" s="123"/>
      <c r="O99" s="123"/>
      <c r="P99" s="120">
        <f t="shared" si="15"/>
        <v>0</v>
      </c>
      <c r="Q99" s="124"/>
      <c r="R99" s="123"/>
      <c r="S99" s="120">
        <f t="shared" si="16"/>
        <v>0</v>
      </c>
      <c r="T99" s="17"/>
      <c r="U99" s="123"/>
      <c r="V99" s="120">
        <f t="shared" si="17"/>
        <v>0</v>
      </c>
      <c r="W99" s="17"/>
    </row>
    <row r="100" spans="1:23" x14ac:dyDescent="0.25">
      <c r="A100" s="17"/>
      <c r="B100" s="237"/>
      <c r="C100" s="237"/>
      <c r="D100" s="237"/>
      <c r="E100" s="237"/>
      <c r="F100" s="237"/>
      <c r="G100" s="237"/>
      <c r="H100" s="237"/>
      <c r="I100" s="237"/>
      <c r="J100" s="237"/>
      <c r="K100" s="237"/>
      <c r="L100" s="237"/>
      <c r="M100" s="237"/>
      <c r="N100" s="123"/>
      <c r="O100" s="123"/>
      <c r="P100" s="120">
        <f t="shared" si="15"/>
        <v>0</v>
      </c>
      <c r="Q100" s="124"/>
      <c r="R100" s="123"/>
      <c r="S100" s="120">
        <f t="shared" si="16"/>
        <v>0</v>
      </c>
      <c r="T100" s="17"/>
      <c r="U100" s="123"/>
      <c r="V100" s="120">
        <f t="shared" si="17"/>
        <v>0</v>
      </c>
      <c r="W100" s="17"/>
    </row>
    <row r="101" spans="1:23" x14ac:dyDescent="0.25">
      <c r="A101" s="17"/>
      <c r="B101" s="237"/>
      <c r="C101" s="237"/>
      <c r="D101" s="237"/>
      <c r="E101" s="237"/>
      <c r="F101" s="237"/>
      <c r="G101" s="237"/>
      <c r="H101" s="237"/>
      <c r="I101" s="237"/>
      <c r="J101" s="237"/>
      <c r="K101" s="237"/>
      <c r="L101" s="237"/>
      <c r="M101" s="237"/>
      <c r="N101" s="123"/>
      <c r="O101" s="123"/>
      <c r="P101" s="120">
        <f t="shared" si="15"/>
        <v>0</v>
      </c>
      <c r="Q101" s="124"/>
      <c r="R101" s="123"/>
      <c r="S101" s="120">
        <f t="shared" si="16"/>
        <v>0</v>
      </c>
      <c r="T101" s="17"/>
      <c r="U101" s="123"/>
      <c r="V101" s="120">
        <f t="shared" si="17"/>
        <v>0</v>
      </c>
      <c r="W101" s="17"/>
    </row>
    <row r="102" spans="1:23" x14ac:dyDescent="0.25">
      <c r="A102" s="65"/>
      <c r="B102" s="65"/>
      <c r="C102" s="65"/>
      <c r="D102" s="65"/>
      <c r="E102" s="65"/>
      <c r="F102" s="65"/>
      <c r="G102" s="65"/>
      <c r="H102" s="87"/>
      <c r="I102" s="87"/>
      <c r="J102" s="87"/>
      <c r="K102" s="87"/>
      <c r="L102" s="88"/>
      <c r="M102" s="88" t="s">
        <v>105</v>
      </c>
      <c r="N102" s="59">
        <f>SUM(N92:N101)</f>
        <v>0</v>
      </c>
      <c r="O102" s="59">
        <f>SUM(O92:O101)</f>
        <v>0</v>
      </c>
      <c r="P102" s="59">
        <f>SUM(P92:P101)</f>
        <v>0</v>
      </c>
      <c r="Q102" s="58"/>
      <c r="R102" s="59">
        <f>SUM(R92:R101)</f>
        <v>0</v>
      </c>
      <c r="S102" s="59">
        <f>SUM(S92:S101)</f>
        <v>0</v>
      </c>
      <c r="T102" s="60"/>
      <c r="U102" s="59">
        <f>SUM(U92:U101)</f>
        <v>0</v>
      </c>
      <c r="V102" s="59">
        <f>SUM(V92:V101)</f>
        <v>0</v>
      </c>
      <c r="W102" s="80"/>
    </row>
    <row r="103" spans="1:23" x14ac:dyDescent="0.25">
      <c r="A103" s="46"/>
      <c r="B103" s="46"/>
      <c r="C103" s="46"/>
      <c r="D103" s="46"/>
      <c r="E103" s="46"/>
      <c r="F103" s="46"/>
      <c r="G103" s="46"/>
      <c r="H103" s="46"/>
      <c r="I103" s="46"/>
      <c r="J103" s="46"/>
      <c r="K103" s="46"/>
      <c r="L103" s="46"/>
      <c r="M103" s="46"/>
      <c r="N103" s="42"/>
      <c r="O103" s="42"/>
      <c r="P103" s="42"/>
      <c r="Q103" s="43"/>
      <c r="R103" s="43"/>
      <c r="S103" s="42"/>
      <c r="T103" s="43"/>
      <c r="U103" s="43"/>
      <c r="V103" s="42"/>
      <c r="W103" s="43"/>
    </row>
    <row r="104" spans="1:23" ht="15.75" x14ac:dyDescent="0.25">
      <c r="A104" s="273" t="s">
        <v>106</v>
      </c>
      <c r="B104" s="274"/>
      <c r="C104" s="274"/>
      <c r="D104" s="274"/>
      <c r="E104" s="274"/>
      <c r="F104" s="274"/>
      <c r="G104" s="274"/>
      <c r="H104" s="274"/>
      <c r="I104" s="274"/>
      <c r="J104" s="274"/>
      <c r="K104" s="274"/>
      <c r="L104" s="274"/>
      <c r="M104" s="275"/>
      <c r="N104" s="89" t="s">
        <v>69</v>
      </c>
      <c r="O104" s="89" t="s">
        <v>70</v>
      </c>
      <c r="P104" s="89" t="s">
        <v>71</v>
      </c>
      <c r="Q104" s="89" t="s">
        <v>72</v>
      </c>
      <c r="R104" s="89" t="s">
        <v>73</v>
      </c>
      <c r="S104" s="89" t="s">
        <v>71</v>
      </c>
      <c r="T104" s="89" t="s">
        <v>72</v>
      </c>
      <c r="U104" s="89" t="s">
        <v>74</v>
      </c>
      <c r="V104" s="89" t="s">
        <v>71</v>
      </c>
      <c r="W104" s="89" t="s">
        <v>72</v>
      </c>
    </row>
    <row r="105" spans="1:23" x14ac:dyDescent="0.25">
      <c r="A105" s="53" t="s">
        <v>75</v>
      </c>
      <c r="B105" s="239" t="s">
        <v>76</v>
      </c>
      <c r="C105" s="239"/>
      <c r="D105" s="239"/>
      <c r="E105" s="239"/>
      <c r="F105" s="239"/>
      <c r="G105" s="239"/>
      <c r="H105" s="239"/>
      <c r="I105" s="239"/>
      <c r="J105" s="239"/>
      <c r="K105" s="239"/>
      <c r="L105" s="239"/>
      <c r="M105" s="239"/>
      <c r="N105" s="119" t="s">
        <v>77</v>
      </c>
      <c r="O105" s="119" t="s">
        <v>77</v>
      </c>
      <c r="P105" s="119" t="s">
        <v>77</v>
      </c>
      <c r="Q105" s="119"/>
      <c r="R105" s="119" t="s">
        <v>77</v>
      </c>
      <c r="S105" s="119" t="s">
        <v>77</v>
      </c>
      <c r="T105" s="54"/>
      <c r="U105" s="119" t="s">
        <v>77</v>
      </c>
      <c r="V105" s="119" t="s">
        <v>77</v>
      </c>
      <c r="W105" s="54"/>
    </row>
    <row r="106" spans="1:23" x14ac:dyDescent="0.25">
      <c r="A106" s="17"/>
      <c r="B106" s="237"/>
      <c r="C106" s="237"/>
      <c r="D106" s="237"/>
      <c r="E106" s="237"/>
      <c r="F106" s="237"/>
      <c r="G106" s="237"/>
      <c r="H106" s="237"/>
      <c r="I106" s="237"/>
      <c r="J106" s="237"/>
      <c r="K106" s="237"/>
      <c r="L106" s="237"/>
      <c r="M106" s="237"/>
      <c r="N106" s="123"/>
      <c r="O106" s="125"/>
      <c r="P106" s="121">
        <f t="shared" ref="P106:P115" si="18">SUM(N106:O106)</f>
        <v>0</v>
      </c>
      <c r="Q106" s="126"/>
      <c r="R106" s="123"/>
      <c r="S106" s="121">
        <f t="shared" ref="S106:S115" si="19">P106+R106</f>
        <v>0</v>
      </c>
      <c r="T106" s="17"/>
      <c r="U106" s="123"/>
      <c r="V106" s="120">
        <f t="shared" ref="V106:V115" si="20">S106+U106</f>
        <v>0</v>
      </c>
      <c r="W106" s="17"/>
    </row>
    <row r="107" spans="1:23" x14ac:dyDescent="0.25">
      <c r="A107" s="17"/>
      <c r="B107" s="237"/>
      <c r="C107" s="237"/>
      <c r="D107" s="237"/>
      <c r="E107" s="237"/>
      <c r="F107" s="237"/>
      <c r="G107" s="237"/>
      <c r="H107" s="237"/>
      <c r="I107" s="237"/>
      <c r="J107" s="237"/>
      <c r="K107" s="237"/>
      <c r="L107" s="237"/>
      <c r="M107" s="237"/>
      <c r="N107" s="123"/>
      <c r="O107" s="130"/>
      <c r="P107" s="122">
        <f t="shared" si="18"/>
        <v>0</v>
      </c>
      <c r="Q107" s="131"/>
      <c r="R107" s="123"/>
      <c r="S107" s="122">
        <f t="shared" si="19"/>
        <v>0</v>
      </c>
      <c r="T107" s="17"/>
      <c r="U107" s="123"/>
      <c r="V107" s="120">
        <f t="shared" si="20"/>
        <v>0</v>
      </c>
      <c r="W107" s="17"/>
    </row>
    <row r="108" spans="1:23" x14ac:dyDescent="0.25">
      <c r="A108" s="17"/>
      <c r="B108" s="237"/>
      <c r="C108" s="237"/>
      <c r="D108" s="237"/>
      <c r="E108" s="237"/>
      <c r="F108" s="237"/>
      <c r="G108" s="237"/>
      <c r="H108" s="237"/>
      <c r="I108" s="237"/>
      <c r="J108" s="237"/>
      <c r="K108" s="237"/>
      <c r="L108" s="237"/>
      <c r="M108" s="237"/>
      <c r="N108" s="123"/>
      <c r="O108" s="130"/>
      <c r="P108" s="122">
        <f t="shared" si="18"/>
        <v>0</v>
      </c>
      <c r="Q108" s="131"/>
      <c r="R108" s="123"/>
      <c r="S108" s="122">
        <f t="shared" si="19"/>
        <v>0</v>
      </c>
      <c r="T108" s="17"/>
      <c r="U108" s="123"/>
      <c r="V108" s="120">
        <f t="shared" si="20"/>
        <v>0</v>
      </c>
      <c r="W108" s="17"/>
    </row>
    <row r="109" spans="1:23" x14ac:dyDescent="0.25">
      <c r="A109" s="17"/>
      <c r="B109" s="237"/>
      <c r="C109" s="237"/>
      <c r="D109" s="237"/>
      <c r="E109" s="237"/>
      <c r="F109" s="237"/>
      <c r="G109" s="237"/>
      <c r="H109" s="237"/>
      <c r="I109" s="237"/>
      <c r="J109" s="237"/>
      <c r="K109" s="237"/>
      <c r="L109" s="237"/>
      <c r="M109" s="237"/>
      <c r="N109" s="123"/>
      <c r="O109" s="123"/>
      <c r="P109" s="120">
        <f t="shared" si="18"/>
        <v>0</v>
      </c>
      <c r="Q109" s="124"/>
      <c r="R109" s="123"/>
      <c r="S109" s="120">
        <f t="shared" si="19"/>
        <v>0</v>
      </c>
      <c r="T109" s="17"/>
      <c r="U109" s="123"/>
      <c r="V109" s="120">
        <f t="shared" si="20"/>
        <v>0</v>
      </c>
      <c r="W109" s="17"/>
    </row>
    <row r="110" spans="1:23" x14ac:dyDescent="0.25">
      <c r="A110" s="17"/>
      <c r="B110" s="18"/>
      <c r="C110" s="18"/>
      <c r="D110" s="18"/>
      <c r="E110" s="18"/>
      <c r="F110" s="18"/>
      <c r="G110" s="18"/>
      <c r="H110" s="18"/>
      <c r="I110" s="18"/>
      <c r="J110" s="18"/>
      <c r="K110" s="18"/>
      <c r="L110" s="18"/>
      <c r="M110" s="18"/>
      <c r="N110" s="123"/>
      <c r="O110" s="123"/>
      <c r="P110" s="120">
        <f t="shared" si="18"/>
        <v>0</v>
      </c>
      <c r="Q110" s="124"/>
      <c r="R110" s="123"/>
      <c r="S110" s="120">
        <f t="shared" si="19"/>
        <v>0</v>
      </c>
      <c r="T110" s="17"/>
      <c r="U110" s="123"/>
      <c r="V110" s="120">
        <f t="shared" si="20"/>
        <v>0</v>
      </c>
      <c r="W110" s="17"/>
    </row>
    <row r="111" spans="1:23" x14ac:dyDescent="0.25">
      <c r="A111" s="17"/>
      <c r="B111" s="237"/>
      <c r="C111" s="237"/>
      <c r="D111" s="237"/>
      <c r="E111" s="237"/>
      <c r="F111" s="237"/>
      <c r="G111" s="237"/>
      <c r="H111" s="237"/>
      <c r="I111" s="237"/>
      <c r="J111" s="237"/>
      <c r="K111" s="237"/>
      <c r="L111" s="237"/>
      <c r="M111" s="237"/>
      <c r="N111" s="123"/>
      <c r="O111" s="123"/>
      <c r="P111" s="120">
        <f t="shared" si="18"/>
        <v>0</v>
      </c>
      <c r="Q111" s="124"/>
      <c r="R111" s="123"/>
      <c r="S111" s="120">
        <f t="shared" si="19"/>
        <v>0</v>
      </c>
      <c r="T111" s="17"/>
      <c r="U111" s="123"/>
      <c r="V111" s="120">
        <f t="shared" si="20"/>
        <v>0</v>
      </c>
      <c r="W111" s="17"/>
    </row>
    <row r="112" spans="1:23" x14ac:dyDescent="0.25">
      <c r="A112" s="17"/>
      <c r="B112" s="237"/>
      <c r="C112" s="237"/>
      <c r="D112" s="237"/>
      <c r="E112" s="237"/>
      <c r="F112" s="237"/>
      <c r="G112" s="237"/>
      <c r="H112" s="237"/>
      <c r="I112" s="237"/>
      <c r="J112" s="237"/>
      <c r="K112" s="237"/>
      <c r="L112" s="237"/>
      <c r="M112" s="237"/>
      <c r="N112" s="123"/>
      <c r="O112" s="123"/>
      <c r="P112" s="120">
        <f t="shared" si="18"/>
        <v>0</v>
      </c>
      <c r="Q112" s="124"/>
      <c r="R112" s="123"/>
      <c r="S112" s="120">
        <f t="shared" si="19"/>
        <v>0</v>
      </c>
      <c r="T112" s="17"/>
      <c r="U112" s="123"/>
      <c r="V112" s="120">
        <f t="shared" si="20"/>
        <v>0</v>
      </c>
      <c r="W112" s="17"/>
    </row>
    <row r="113" spans="1:23" x14ac:dyDescent="0.25">
      <c r="A113" s="17"/>
      <c r="B113" s="237"/>
      <c r="C113" s="237"/>
      <c r="D113" s="237"/>
      <c r="E113" s="237"/>
      <c r="F113" s="237"/>
      <c r="G113" s="237"/>
      <c r="H113" s="237"/>
      <c r="I113" s="237"/>
      <c r="J113" s="237"/>
      <c r="K113" s="237"/>
      <c r="L113" s="237"/>
      <c r="M113" s="237"/>
      <c r="N113" s="123"/>
      <c r="O113" s="123"/>
      <c r="P113" s="120">
        <f t="shared" si="18"/>
        <v>0</v>
      </c>
      <c r="Q113" s="124"/>
      <c r="R113" s="123"/>
      <c r="S113" s="120">
        <f t="shared" si="19"/>
        <v>0</v>
      </c>
      <c r="T113" s="17"/>
      <c r="U113" s="123"/>
      <c r="V113" s="120">
        <f t="shared" si="20"/>
        <v>0</v>
      </c>
      <c r="W113" s="17"/>
    </row>
    <row r="114" spans="1:23" x14ac:dyDescent="0.25">
      <c r="A114" s="17"/>
      <c r="B114" s="237"/>
      <c r="C114" s="237"/>
      <c r="D114" s="237"/>
      <c r="E114" s="237"/>
      <c r="F114" s="237"/>
      <c r="G114" s="237"/>
      <c r="H114" s="237"/>
      <c r="I114" s="237"/>
      <c r="J114" s="237"/>
      <c r="K114" s="237"/>
      <c r="L114" s="237"/>
      <c r="M114" s="237"/>
      <c r="N114" s="123"/>
      <c r="O114" s="123"/>
      <c r="P114" s="120">
        <f t="shared" si="18"/>
        <v>0</v>
      </c>
      <c r="Q114" s="124"/>
      <c r="R114" s="123"/>
      <c r="S114" s="120">
        <f t="shared" si="19"/>
        <v>0</v>
      </c>
      <c r="T114" s="17"/>
      <c r="U114" s="123"/>
      <c r="V114" s="120">
        <f t="shared" si="20"/>
        <v>0</v>
      </c>
      <c r="W114" s="17"/>
    </row>
    <row r="115" spans="1:23" x14ac:dyDescent="0.25">
      <c r="A115" s="17"/>
      <c r="B115" s="237"/>
      <c r="C115" s="237"/>
      <c r="D115" s="237"/>
      <c r="E115" s="237"/>
      <c r="F115" s="237"/>
      <c r="G115" s="237"/>
      <c r="H115" s="237"/>
      <c r="I115" s="237"/>
      <c r="J115" s="237"/>
      <c r="K115" s="237"/>
      <c r="L115" s="237"/>
      <c r="M115" s="237"/>
      <c r="N115" s="123"/>
      <c r="O115" s="123"/>
      <c r="P115" s="120">
        <f t="shared" si="18"/>
        <v>0</v>
      </c>
      <c r="Q115" s="124"/>
      <c r="R115" s="123"/>
      <c r="S115" s="120">
        <f t="shared" si="19"/>
        <v>0</v>
      </c>
      <c r="T115" s="17"/>
      <c r="U115" s="123"/>
      <c r="V115" s="120">
        <f t="shared" si="20"/>
        <v>0</v>
      </c>
      <c r="W115" s="17"/>
    </row>
    <row r="116" spans="1:23" x14ac:dyDescent="0.25">
      <c r="A116" s="65"/>
      <c r="B116" s="65"/>
      <c r="C116" s="65"/>
      <c r="D116" s="65"/>
      <c r="E116" s="65"/>
      <c r="F116" s="65"/>
      <c r="G116" s="65"/>
      <c r="H116" s="87"/>
      <c r="I116" s="87"/>
      <c r="J116" s="87"/>
      <c r="K116" s="87"/>
      <c r="L116" s="88"/>
      <c r="M116" s="88" t="s">
        <v>107</v>
      </c>
      <c r="N116" s="59">
        <f>SUM(N106:N115)</f>
        <v>0</v>
      </c>
      <c r="O116" s="59">
        <f>SUM(O106:O115)</f>
        <v>0</v>
      </c>
      <c r="P116" s="59">
        <f>SUM(P106:P115)</f>
        <v>0</v>
      </c>
      <c r="Q116" s="58"/>
      <c r="R116" s="59">
        <f>SUM(R106:R115)</f>
        <v>0</v>
      </c>
      <c r="S116" s="59">
        <f>SUM(S106:S115)</f>
        <v>0</v>
      </c>
      <c r="T116" s="60"/>
      <c r="U116" s="59">
        <f>SUM(U106:U115)</f>
        <v>0</v>
      </c>
      <c r="V116" s="59">
        <f>SUM(V106:V115)</f>
        <v>0</v>
      </c>
      <c r="W116" s="80"/>
    </row>
    <row r="117" spans="1:23" x14ac:dyDescent="0.25">
      <c r="A117" s="65"/>
      <c r="B117" s="65"/>
      <c r="C117" s="65"/>
      <c r="D117" s="65"/>
      <c r="E117" s="65"/>
      <c r="F117" s="65"/>
      <c r="G117" s="65"/>
      <c r="H117" s="66"/>
      <c r="I117" s="66"/>
      <c r="J117" s="66"/>
      <c r="K117" s="66"/>
      <c r="L117" s="66"/>
      <c r="M117" s="83"/>
      <c r="N117" s="80"/>
      <c r="O117" s="80"/>
      <c r="P117" s="80"/>
      <c r="Q117" s="68"/>
      <c r="R117" s="80"/>
      <c r="S117" s="80"/>
      <c r="T117" s="68"/>
      <c r="U117" s="80"/>
      <c r="V117" s="80"/>
      <c r="W117" s="68"/>
    </row>
    <row r="118" spans="1:23" s="79" customFormat="1" ht="24" thickBot="1" x14ac:dyDescent="0.4">
      <c r="A118" s="70"/>
      <c r="B118" s="70"/>
      <c r="C118" s="70"/>
      <c r="D118" s="70"/>
      <c r="E118" s="70"/>
      <c r="F118" s="70"/>
      <c r="G118" s="70"/>
      <c r="H118" s="70"/>
      <c r="I118" s="70"/>
      <c r="J118" s="70"/>
      <c r="K118" s="72"/>
      <c r="L118" s="90"/>
      <c r="M118" s="75" t="s">
        <v>108</v>
      </c>
      <c r="N118" s="77">
        <f>SUM(N74,N88,N102,N116)</f>
        <v>300</v>
      </c>
      <c r="O118" s="77">
        <f>SUM(O74,O88,O102,O116)</f>
        <v>0</v>
      </c>
      <c r="P118" s="77">
        <f>SUM(P74,P88,P102,P116)</f>
        <v>300</v>
      </c>
      <c r="Q118" s="76"/>
      <c r="R118" s="77">
        <f>SUM(R74,R88,R102,R116)</f>
        <v>0</v>
      </c>
      <c r="S118" s="77">
        <f>SUM(S74,S88,S102,S116)</f>
        <v>300</v>
      </c>
      <c r="T118" s="76"/>
      <c r="U118" s="77">
        <f>SUM(U74,U88,U102,U116)</f>
        <v>0</v>
      </c>
      <c r="V118" s="77">
        <f>SUM(V74,V88,V102,V116)</f>
        <v>300</v>
      </c>
      <c r="W118" s="78"/>
    </row>
    <row r="119" spans="1:23" s="96" customFormat="1" ht="18.75" x14ac:dyDescent="0.3">
      <c r="A119" s="91"/>
      <c r="B119" s="92"/>
      <c r="C119" s="92"/>
      <c r="D119" s="92"/>
      <c r="E119" s="92"/>
      <c r="F119" s="92"/>
      <c r="G119" s="92"/>
      <c r="H119" s="93"/>
      <c r="I119" s="93"/>
      <c r="J119" s="93"/>
      <c r="K119" s="93"/>
      <c r="L119" s="93"/>
      <c r="M119" s="67"/>
      <c r="N119" s="83"/>
      <c r="O119" s="80"/>
      <c r="P119" s="80"/>
      <c r="Q119" s="94"/>
      <c r="R119" s="80"/>
      <c r="S119" s="80"/>
      <c r="T119" s="94"/>
      <c r="U119" s="80"/>
      <c r="V119" s="80"/>
      <c r="W119" s="95"/>
    </row>
    <row r="120" spans="1:23" s="79" customFormat="1" ht="24" thickBot="1" x14ac:dyDescent="0.4">
      <c r="A120" s="70"/>
      <c r="B120" s="70"/>
      <c r="C120" s="97"/>
      <c r="D120" s="98"/>
      <c r="E120" s="97"/>
      <c r="F120" s="99"/>
      <c r="G120" s="99"/>
      <c r="H120" s="99"/>
      <c r="I120" s="99"/>
      <c r="J120" s="99"/>
      <c r="K120" s="99"/>
      <c r="L120" s="99"/>
      <c r="M120" s="100" t="s">
        <v>109</v>
      </c>
      <c r="N120" s="101">
        <f>SUM(N59,N118)</f>
        <v>5879</v>
      </c>
      <c r="O120" s="101">
        <f>SUM(O59,O118)</f>
        <v>0</v>
      </c>
      <c r="P120" s="101">
        <f>SUM(P59,P118)</f>
        <v>5879</v>
      </c>
      <c r="Q120" s="102"/>
      <c r="R120" s="101">
        <f>SUM(R59,R118)</f>
        <v>0</v>
      </c>
      <c r="S120" s="101">
        <f>SUM(S59,S118)</f>
        <v>5879</v>
      </c>
      <c r="T120" s="102"/>
      <c r="U120" s="101">
        <f>SUM(U59,U118)</f>
        <v>0</v>
      </c>
      <c r="V120" s="101">
        <f>SUM(V59,V118)</f>
        <v>5879</v>
      </c>
      <c r="W120" s="102"/>
    </row>
    <row r="121" spans="1:23" ht="15.75" thickTop="1" x14ac:dyDescent="0.25">
      <c r="A121" s="42"/>
      <c r="B121" s="61"/>
      <c r="C121" s="61"/>
      <c r="D121" s="61"/>
      <c r="E121" s="61"/>
      <c r="F121" s="61"/>
      <c r="G121" s="61"/>
      <c r="H121" s="61"/>
      <c r="I121" s="61"/>
      <c r="J121" s="61"/>
      <c r="K121" s="61"/>
      <c r="L121" s="61"/>
      <c r="M121" s="61"/>
      <c r="N121" s="42"/>
      <c r="O121" s="42"/>
      <c r="P121" s="42"/>
      <c r="Q121" s="43"/>
      <c r="R121" s="43"/>
      <c r="S121" s="42"/>
      <c r="T121" s="43"/>
      <c r="U121" s="43"/>
      <c r="V121" s="42"/>
      <c r="W121" s="43"/>
    </row>
    <row r="122" spans="1:23" s="79" customFormat="1" ht="24" thickBot="1" x14ac:dyDescent="0.4">
      <c r="A122" s="70"/>
      <c r="B122" s="71"/>
      <c r="C122" s="71"/>
      <c r="D122" s="71"/>
      <c r="E122" s="71"/>
      <c r="F122" s="103"/>
      <c r="G122" s="104"/>
      <c r="H122" s="104"/>
      <c r="I122" s="104"/>
      <c r="J122" s="104"/>
      <c r="K122" s="104"/>
      <c r="L122" s="104"/>
      <c r="M122" s="105" t="s">
        <v>110</v>
      </c>
      <c r="N122" s="106">
        <f>IF($J$6="Yes",N120*0.05,0)</f>
        <v>293.95</v>
      </c>
      <c r="O122" s="106">
        <f>IF($J$6="Yes",O120*0.05,0)</f>
        <v>0</v>
      </c>
      <c r="P122" s="106">
        <f>IF($J$6="Yes",P120*0.05,0)</f>
        <v>293.95</v>
      </c>
      <c r="Q122" s="102"/>
      <c r="R122" s="106">
        <f>IF($J$6="Yes",R120*0.05,0)</f>
        <v>0</v>
      </c>
      <c r="S122" s="106">
        <f>IF($J$6="Yes",S120*0.05,0)</f>
        <v>293.95</v>
      </c>
      <c r="T122" s="102" t="str">
        <f>IF(R122=0,"","Amendment total must equal zero")</f>
        <v/>
      </c>
      <c r="U122" s="106">
        <f>IF($J$6="Yes",U120*0.05,0)</f>
        <v>0</v>
      </c>
      <c r="V122" s="106">
        <f>IF($J$6="Yes",V120*0.05,0)</f>
        <v>293.95</v>
      </c>
      <c r="W122" s="102" t="str">
        <f>IF(U122=0,"","Amendment total must equal zero")</f>
        <v/>
      </c>
    </row>
    <row r="123" spans="1:23" ht="15.75" thickTop="1" x14ac:dyDescent="0.25">
      <c r="A123" s="42"/>
      <c r="B123" s="44"/>
      <c r="C123" s="44"/>
      <c r="D123" s="44"/>
      <c r="E123" s="44"/>
      <c r="F123" s="44"/>
      <c r="G123" s="44"/>
      <c r="H123" s="44"/>
      <c r="I123" s="44"/>
      <c r="J123" s="44"/>
      <c r="K123" s="44"/>
      <c r="L123" s="44"/>
      <c r="M123" s="44"/>
      <c r="N123" s="42"/>
      <c r="O123" s="42"/>
      <c r="P123" s="42"/>
      <c r="Q123" s="43"/>
      <c r="R123" s="43"/>
      <c r="S123" s="42"/>
      <c r="T123" s="43"/>
      <c r="U123" s="43"/>
      <c r="V123" s="42"/>
      <c r="W123" s="43"/>
    </row>
    <row r="124" spans="1:23" x14ac:dyDescent="0.25">
      <c r="A124" s="65"/>
      <c r="B124" s="55"/>
      <c r="C124" s="60"/>
      <c r="D124" s="60"/>
      <c r="E124" s="60"/>
      <c r="F124" s="60"/>
      <c r="G124" s="60"/>
      <c r="H124" s="60"/>
      <c r="I124" s="60"/>
      <c r="J124" s="60"/>
      <c r="K124" s="60"/>
      <c r="L124" s="60"/>
      <c r="M124" s="60"/>
      <c r="N124" s="56"/>
      <c r="O124" s="80"/>
      <c r="P124" s="80"/>
      <c r="Q124" s="80"/>
      <c r="R124" s="80"/>
      <c r="S124" s="80"/>
      <c r="T124" s="80"/>
      <c r="U124" s="80"/>
      <c r="V124" s="80"/>
      <c r="W124" s="80"/>
    </row>
    <row r="125" spans="1:23" ht="15.75" x14ac:dyDescent="0.25">
      <c r="A125" s="244" t="s">
        <v>111</v>
      </c>
      <c r="B125" s="245"/>
      <c r="C125" s="245"/>
      <c r="D125" s="245"/>
      <c r="E125" s="245"/>
      <c r="F125" s="245"/>
      <c r="G125" s="245"/>
      <c r="H125" s="245"/>
      <c r="I125" s="245"/>
      <c r="J125" s="245"/>
      <c r="K125" s="245"/>
      <c r="L125" s="245"/>
      <c r="M125" s="246"/>
      <c r="N125" s="107" t="s">
        <v>69</v>
      </c>
      <c r="O125" s="107" t="s">
        <v>70</v>
      </c>
      <c r="P125" s="107" t="s">
        <v>71</v>
      </c>
      <c r="Q125" s="107" t="s">
        <v>72</v>
      </c>
      <c r="R125" s="107" t="s">
        <v>73</v>
      </c>
      <c r="S125" s="107" t="s">
        <v>71</v>
      </c>
      <c r="T125" s="107" t="s">
        <v>72</v>
      </c>
      <c r="U125" s="107" t="s">
        <v>74</v>
      </c>
      <c r="V125" s="107" t="s">
        <v>71</v>
      </c>
      <c r="W125" s="107" t="s">
        <v>72</v>
      </c>
    </row>
    <row r="126" spans="1:23" x14ac:dyDescent="0.25">
      <c r="A126" s="53" t="s">
        <v>75</v>
      </c>
      <c r="B126" s="239" t="s">
        <v>76</v>
      </c>
      <c r="C126" s="239"/>
      <c r="D126" s="239"/>
      <c r="E126" s="239"/>
      <c r="F126" s="239"/>
      <c r="G126" s="239"/>
      <c r="H126" s="239"/>
      <c r="I126" s="239"/>
      <c r="J126" s="239"/>
      <c r="K126" s="239"/>
      <c r="L126" s="239"/>
      <c r="M126" s="239"/>
      <c r="N126" s="119" t="s">
        <v>77</v>
      </c>
      <c r="O126" s="119" t="s">
        <v>77</v>
      </c>
      <c r="P126" s="119" t="s">
        <v>77</v>
      </c>
      <c r="Q126" s="119"/>
      <c r="R126" s="119" t="s">
        <v>77</v>
      </c>
      <c r="S126" s="119" t="s">
        <v>77</v>
      </c>
      <c r="T126" s="54"/>
      <c r="U126" s="119" t="s">
        <v>77</v>
      </c>
      <c r="V126" s="119" t="s">
        <v>77</v>
      </c>
      <c r="W126" s="54"/>
    </row>
    <row r="127" spans="1:23" x14ac:dyDescent="0.25">
      <c r="A127" s="17"/>
      <c r="B127" s="240"/>
      <c r="C127" s="240"/>
      <c r="D127" s="240"/>
      <c r="E127" s="240"/>
      <c r="F127" s="240"/>
      <c r="G127" s="240"/>
      <c r="H127" s="240"/>
      <c r="I127" s="240"/>
      <c r="J127" s="240"/>
      <c r="K127" s="240"/>
      <c r="L127" s="240"/>
      <c r="M127" s="240"/>
      <c r="N127" s="123"/>
      <c r="O127" s="123"/>
      <c r="P127" s="120">
        <f t="shared" ref="P127:P136" si="21">SUM(N127:O127)</f>
        <v>0</v>
      </c>
      <c r="Q127" s="124"/>
      <c r="R127" s="123"/>
      <c r="S127" s="120">
        <f t="shared" ref="S127:S136" si="22">P127+R127</f>
        <v>0</v>
      </c>
      <c r="T127" s="17"/>
      <c r="U127" s="123"/>
      <c r="V127" s="120">
        <f t="shared" ref="V127:V136" si="23">S127+U127</f>
        <v>0</v>
      </c>
      <c r="W127" s="17"/>
    </row>
    <row r="128" spans="1:23" x14ac:dyDescent="0.25">
      <c r="A128" s="17"/>
      <c r="B128" s="240"/>
      <c r="C128" s="240"/>
      <c r="D128" s="240"/>
      <c r="E128" s="240"/>
      <c r="F128" s="240"/>
      <c r="G128" s="240"/>
      <c r="H128" s="240"/>
      <c r="I128" s="240"/>
      <c r="J128" s="240"/>
      <c r="K128" s="240"/>
      <c r="L128" s="240"/>
      <c r="M128" s="240"/>
      <c r="N128" s="123"/>
      <c r="O128" s="123"/>
      <c r="P128" s="120">
        <f t="shared" si="21"/>
        <v>0</v>
      </c>
      <c r="Q128" s="124"/>
      <c r="R128" s="123"/>
      <c r="S128" s="120">
        <f t="shared" si="22"/>
        <v>0</v>
      </c>
      <c r="T128" s="17"/>
      <c r="U128" s="123"/>
      <c r="V128" s="120">
        <f t="shared" si="23"/>
        <v>0</v>
      </c>
      <c r="W128" s="17"/>
    </row>
    <row r="129" spans="1:23" x14ac:dyDescent="0.25">
      <c r="A129" s="17"/>
      <c r="B129" s="240"/>
      <c r="C129" s="240"/>
      <c r="D129" s="240"/>
      <c r="E129" s="240"/>
      <c r="F129" s="240"/>
      <c r="G129" s="240"/>
      <c r="H129" s="240"/>
      <c r="I129" s="240"/>
      <c r="J129" s="240"/>
      <c r="K129" s="240"/>
      <c r="L129" s="240"/>
      <c r="M129" s="240"/>
      <c r="N129" s="123"/>
      <c r="O129" s="123"/>
      <c r="P129" s="120">
        <f t="shared" si="21"/>
        <v>0</v>
      </c>
      <c r="Q129" s="124"/>
      <c r="R129" s="123"/>
      <c r="S129" s="120">
        <f t="shared" si="22"/>
        <v>0</v>
      </c>
      <c r="T129" s="17"/>
      <c r="U129" s="123"/>
      <c r="V129" s="120">
        <f t="shared" si="23"/>
        <v>0</v>
      </c>
      <c r="W129" s="17"/>
    </row>
    <row r="130" spans="1:23" x14ac:dyDescent="0.25">
      <c r="A130" s="17"/>
      <c r="B130" s="240"/>
      <c r="C130" s="240"/>
      <c r="D130" s="240"/>
      <c r="E130" s="240"/>
      <c r="F130" s="240"/>
      <c r="G130" s="240"/>
      <c r="H130" s="240"/>
      <c r="I130" s="240"/>
      <c r="J130" s="240"/>
      <c r="K130" s="240"/>
      <c r="L130" s="240"/>
      <c r="M130" s="240"/>
      <c r="N130" s="123"/>
      <c r="O130" s="123"/>
      <c r="P130" s="120">
        <f t="shared" si="21"/>
        <v>0</v>
      </c>
      <c r="Q130" s="124"/>
      <c r="R130" s="123"/>
      <c r="S130" s="120">
        <f t="shared" si="22"/>
        <v>0</v>
      </c>
      <c r="T130" s="17"/>
      <c r="U130" s="123"/>
      <c r="V130" s="120">
        <f t="shared" si="23"/>
        <v>0</v>
      </c>
      <c r="W130" s="17"/>
    </row>
    <row r="131" spans="1:23" x14ac:dyDescent="0.25">
      <c r="A131" s="17"/>
      <c r="B131" s="240"/>
      <c r="C131" s="240"/>
      <c r="D131" s="240"/>
      <c r="E131" s="240"/>
      <c r="F131" s="240"/>
      <c r="G131" s="240"/>
      <c r="H131" s="240"/>
      <c r="I131" s="240"/>
      <c r="J131" s="240"/>
      <c r="K131" s="240"/>
      <c r="L131" s="240"/>
      <c r="M131" s="240"/>
      <c r="N131" s="123"/>
      <c r="O131" s="123"/>
      <c r="P131" s="120">
        <f t="shared" si="21"/>
        <v>0</v>
      </c>
      <c r="Q131" s="124"/>
      <c r="R131" s="123"/>
      <c r="S131" s="120">
        <f t="shared" si="22"/>
        <v>0</v>
      </c>
      <c r="T131" s="17"/>
      <c r="U131" s="123"/>
      <c r="V131" s="120">
        <f t="shared" si="23"/>
        <v>0</v>
      </c>
      <c r="W131" s="17"/>
    </row>
    <row r="132" spans="1:23" x14ac:dyDescent="0.25">
      <c r="A132" s="17"/>
      <c r="B132" s="240"/>
      <c r="C132" s="240"/>
      <c r="D132" s="240"/>
      <c r="E132" s="240"/>
      <c r="F132" s="240"/>
      <c r="G132" s="240"/>
      <c r="H132" s="240"/>
      <c r="I132" s="240"/>
      <c r="J132" s="240"/>
      <c r="K132" s="240"/>
      <c r="L132" s="240"/>
      <c r="M132" s="240"/>
      <c r="N132" s="123"/>
      <c r="O132" s="123"/>
      <c r="P132" s="120">
        <f t="shared" si="21"/>
        <v>0</v>
      </c>
      <c r="Q132" s="124"/>
      <c r="R132" s="123"/>
      <c r="S132" s="120">
        <f t="shared" si="22"/>
        <v>0</v>
      </c>
      <c r="T132" s="17"/>
      <c r="U132" s="123"/>
      <c r="V132" s="120">
        <f t="shared" si="23"/>
        <v>0</v>
      </c>
      <c r="W132" s="17"/>
    </row>
    <row r="133" spans="1:23" x14ac:dyDescent="0.25">
      <c r="A133" s="17"/>
      <c r="B133" s="240"/>
      <c r="C133" s="240"/>
      <c r="D133" s="240"/>
      <c r="E133" s="240"/>
      <c r="F133" s="240"/>
      <c r="G133" s="240"/>
      <c r="H133" s="240"/>
      <c r="I133" s="240"/>
      <c r="J133" s="240"/>
      <c r="K133" s="240"/>
      <c r="L133" s="240"/>
      <c r="M133" s="240"/>
      <c r="N133" s="123"/>
      <c r="O133" s="123"/>
      <c r="P133" s="120">
        <f t="shared" si="21"/>
        <v>0</v>
      </c>
      <c r="Q133" s="124"/>
      <c r="R133" s="123"/>
      <c r="S133" s="120">
        <f t="shared" si="22"/>
        <v>0</v>
      </c>
      <c r="T133" s="17"/>
      <c r="U133" s="123"/>
      <c r="V133" s="120">
        <f t="shared" si="23"/>
        <v>0</v>
      </c>
      <c r="W133" s="17"/>
    </row>
    <row r="134" spans="1:23" x14ac:dyDescent="0.25">
      <c r="A134" s="17"/>
      <c r="B134" s="240"/>
      <c r="C134" s="240"/>
      <c r="D134" s="240"/>
      <c r="E134" s="240"/>
      <c r="F134" s="240"/>
      <c r="G134" s="240"/>
      <c r="H134" s="240"/>
      <c r="I134" s="240"/>
      <c r="J134" s="240"/>
      <c r="K134" s="240"/>
      <c r="L134" s="240"/>
      <c r="M134" s="240"/>
      <c r="N134" s="123"/>
      <c r="O134" s="123"/>
      <c r="P134" s="120">
        <f t="shared" si="21"/>
        <v>0</v>
      </c>
      <c r="Q134" s="124"/>
      <c r="R134" s="123"/>
      <c r="S134" s="120">
        <f t="shared" si="22"/>
        <v>0</v>
      </c>
      <c r="T134" s="17"/>
      <c r="U134" s="123"/>
      <c r="V134" s="120">
        <f t="shared" si="23"/>
        <v>0</v>
      </c>
      <c r="W134" s="17"/>
    </row>
    <row r="135" spans="1:23" x14ac:dyDescent="0.25">
      <c r="A135" s="17"/>
      <c r="B135" s="240"/>
      <c r="C135" s="240"/>
      <c r="D135" s="240"/>
      <c r="E135" s="240"/>
      <c r="F135" s="240"/>
      <c r="G135" s="240"/>
      <c r="H135" s="240"/>
      <c r="I135" s="240"/>
      <c r="J135" s="240"/>
      <c r="K135" s="240"/>
      <c r="L135" s="240"/>
      <c r="M135" s="240"/>
      <c r="N135" s="123"/>
      <c r="O135" s="123"/>
      <c r="P135" s="120">
        <f t="shared" si="21"/>
        <v>0</v>
      </c>
      <c r="Q135" s="124"/>
      <c r="R135" s="123"/>
      <c r="S135" s="120">
        <f t="shared" si="22"/>
        <v>0</v>
      </c>
      <c r="T135" s="17"/>
      <c r="U135" s="123"/>
      <c r="V135" s="120">
        <f t="shared" si="23"/>
        <v>0</v>
      </c>
      <c r="W135" s="17"/>
    </row>
    <row r="136" spans="1:23" x14ac:dyDescent="0.25">
      <c r="A136" s="17"/>
      <c r="B136" s="240"/>
      <c r="C136" s="240"/>
      <c r="D136" s="240"/>
      <c r="E136" s="240"/>
      <c r="F136" s="240"/>
      <c r="G136" s="240"/>
      <c r="H136" s="240"/>
      <c r="I136" s="240"/>
      <c r="J136" s="240"/>
      <c r="K136" s="240"/>
      <c r="L136" s="240"/>
      <c r="M136" s="240"/>
      <c r="N136" s="123"/>
      <c r="O136" s="123"/>
      <c r="P136" s="120">
        <f t="shared" si="21"/>
        <v>0</v>
      </c>
      <c r="Q136" s="124"/>
      <c r="R136" s="123"/>
      <c r="S136" s="120">
        <f t="shared" si="22"/>
        <v>0</v>
      </c>
      <c r="T136" s="17"/>
      <c r="U136" s="123"/>
      <c r="V136" s="120">
        <f t="shared" si="23"/>
        <v>0</v>
      </c>
      <c r="W136" s="17"/>
    </row>
    <row r="137" spans="1:23" x14ac:dyDescent="0.25">
      <c r="A137" s="65"/>
      <c r="B137" s="65"/>
      <c r="C137" s="65"/>
      <c r="D137" s="65"/>
      <c r="E137" s="65"/>
      <c r="F137" s="65"/>
      <c r="G137" s="65"/>
      <c r="H137" s="87"/>
      <c r="I137" s="87"/>
      <c r="J137" s="87"/>
      <c r="K137" s="87"/>
      <c r="L137" s="88"/>
      <c r="M137" s="88" t="s">
        <v>112</v>
      </c>
      <c r="N137" s="59">
        <f>SUM(N127:N136)</f>
        <v>0</v>
      </c>
      <c r="O137" s="59">
        <f>SUM(O127:O136)</f>
        <v>0</v>
      </c>
      <c r="P137" s="59">
        <f>SUM(P127:P136)</f>
        <v>0</v>
      </c>
      <c r="Q137" s="58"/>
      <c r="R137" s="59">
        <f>SUM(R127:R136)</f>
        <v>0</v>
      </c>
      <c r="S137" s="59">
        <f>SUM(S127:S136)</f>
        <v>0</v>
      </c>
      <c r="T137" s="60"/>
      <c r="U137" s="59">
        <f>SUM(U127:U136)</f>
        <v>0</v>
      </c>
      <c r="V137" s="59">
        <f>SUM(V127:V136)</f>
        <v>0</v>
      </c>
      <c r="W137" s="80"/>
    </row>
    <row r="138" spans="1:23" x14ac:dyDescent="0.25">
      <c r="A138" s="42"/>
      <c r="B138" s="46"/>
      <c r="C138" s="46"/>
      <c r="D138" s="46"/>
      <c r="E138" s="46"/>
      <c r="F138" s="46"/>
      <c r="G138" s="46"/>
      <c r="H138" s="46"/>
      <c r="I138" s="46"/>
      <c r="J138" s="46"/>
      <c r="K138" s="46"/>
      <c r="L138" s="46"/>
      <c r="M138" s="46"/>
      <c r="N138" s="42"/>
      <c r="O138" s="42"/>
      <c r="P138" s="42"/>
      <c r="Q138" s="43"/>
      <c r="R138" s="43"/>
      <c r="S138" s="42"/>
      <c r="T138" s="43"/>
      <c r="U138" s="43"/>
      <c r="V138" s="42"/>
      <c r="W138" s="43"/>
    </row>
    <row r="139" spans="1:23" s="79" customFormat="1" ht="24" thickBot="1" x14ac:dyDescent="0.4">
      <c r="A139" s="108"/>
      <c r="B139" s="109"/>
      <c r="C139" s="110"/>
      <c r="D139" s="110"/>
      <c r="E139" s="110"/>
      <c r="F139" s="110"/>
      <c r="G139" s="110"/>
      <c r="H139" s="110"/>
      <c r="I139" s="110"/>
      <c r="J139" s="110"/>
      <c r="K139" s="110"/>
      <c r="L139" s="110"/>
      <c r="M139" s="111" t="s">
        <v>113</v>
      </c>
      <c r="N139" s="112">
        <f>N120+N122+N137</f>
        <v>6172.95</v>
      </c>
      <c r="O139" s="112">
        <f>O120+O122+O137</f>
        <v>0</v>
      </c>
      <c r="P139" s="112">
        <f>P120+P122+P137</f>
        <v>6172.95</v>
      </c>
      <c r="Q139" s="102" t="str">
        <f>IF(O139=0,"","Amendment total must equal zero")</f>
        <v/>
      </c>
      <c r="R139" s="112">
        <f>R120+R122+R137</f>
        <v>0</v>
      </c>
      <c r="S139" s="112">
        <f>S120+S122+S137</f>
        <v>6172.95</v>
      </c>
      <c r="T139" s="102" t="str">
        <f>IF(R139=0,"","Amendment total must equal zero")</f>
        <v/>
      </c>
      <c r="U139" s="112">
        <f>U120+U122+U137</f>
        <v>0</v>
      </c>
      <c r="V139" s="112">
        <f>V120+V122+V137</f>
        <v>6172.95</v>
      </c>
      <c r="W139" s="102" t="str">
        <f>IF(U139=0,"","Amendment total must equal zero")</f>
        <v/>
      </c>
    </row>
    <row r="140" spans="1:23" ht="15.75" thickTop="1" x14ac:dyDescent="0.25">
      <c r="B140" s="113"/>
      <c r="C140" s="113"/>
      <c r="D140" s="113"/>
      <c r="E140" s="113"/>
      <c r="F140" s="113"/>
      <c r="G140" s="113"/>
      <c r="H140" s="113"/>
      <c r="I140" s="113"/>
      <c r="J140" s="113"/>
      <c r="K140" s="113"/>
      <c r="L140" s="113"/>
      <c r="M140" s="113"/>
      <c r="N140" s="113"/>
      <c r="O140" s="113"/>
      <c r="P140" s="113"/>
      <c r="R140" s="113"/>
      <c r="S140" s="113"/>
      <c r="U140" s="113"/>
      <c r="V140" s="113"/>
    </row>
    <row r="141" spans="1:23" x14ac:dyDescent="0.25">
      <c r="N141" s="114"/>
      <c r="O141" s="115" t="s">
        <v>70</v>
      </c>
      <c r="P141" s="258" t="s">
        <v>114</v>
      </c>
      <c r="Q141" s="259"/>
      <c r="R141" s="115" t="s">
        <v>73</v>
      </c>
      <c r="S141" s="258" t="s">
        <v>114</v>
      </c>
      <c r="T141" s="259"/>
      <c r="U141" s="115" t="s">
        <v>74</v>
      </c>
      <c r="V141" s="258" t="s">
        <v>114</v>
      </c>
      <c r="W141" s="259"/>
    </row>
    <row r="142" spans="1:23" x14ac:dyDescent="0.25">
      <c r="N142" s="116" t="s">
        <v>115</v>
      </c>
      <c r="O142" s="19"/>
      <c r="P142" s="260"/>
      <c r="Q142" s="261"/>
      <c r="R142" s="19"/>
      <c r="S142" s="260"/>
      <c r="T142" s="261"/>
      <c r="U142" s="19"/>
      <c r="V142" s="260"/>
      <c r="W142" s="261"/>
    </row>
    <row r="143" spans="1:23" x14ac:dyDescent="0.25">
      <c r="N143" s="116" t="s">
        <v>116</v>
      </c>
      <c r="O143" s="20"/>
      <c r="P143" s="262"/>
      <c r="Q143" s="263"/>
      <c r="R143" s="20"/>
      <c r="S143" s="262"/>
      <c r="T143" s="263"/>
      <c r="U143" s="20"/>
      <c r="V143" s="262"/>
      <c r="W143" s="263"/>
    </row>
    <row r="144" spans="1:23" x14ac:dyDescent="0.25">
      <c r="N144" s="116" t="s">
        <v>117</v>
      </c>
      <c r="O144" s="21"/>
      <c r="P144" s="264"/>
      <c r="Q144" s="265"/>
      <c r="R144" s="21"/>
      <c r="S144" s="264"/>
      <c r="T144" s="265"/>
      <c r="U144" s="21"/>
      <c r="V144" s="264"/>
      <c r="W144" s="265"/>
    </row>
  </sheetData>
  <sheetProtection algorithmName="SHA-512" hashValue="crEMtp9irz7ToIv8uLo2Y/ZpHzRR9/QqphH71PzcDwCQP13ODuS+nLcdztNaCtPIlQ1KFqnRcqcZ7GFTrRbzjg==" saltValue="8QiAeO/B2ECpskN7VzxPeA==" spinCount="100000" sheet="1" objects="1" scenarios="1" formatColumns="0" selectLockedCells="1"/>
  <mergeCells count="105">
    <mergeCell ref="V141:W141"/>
    <mergeCell ref="V142:W144"/>
    <mergeCell ref="P141:Q141"/>
    <mergeCell ref="P142:Q144"/>
    <mergeCell ref="S141:T141"/>
    <mergeCell ref="S142:T144"/>
    <mergeCell ref="B111:M111"/>
    <mergeCell ref="A16:W16"/>
    <mergeCell ref="A61:W61"/>
    <mergeCell ref="B41:M41"/>
    <mergeCell ref="B42:M42"/>
    <mergeCell ref="B68:M68"/>
    <mergeCell ref="B69:M69"/>
    <mergeCell ref="A76:M76"/>
    <mergeCell ref="B86:M86"/>
    <mergeCell ref="A104:M104"/>
    <mergeCell ref="A31:M31"/>
    <mergeCell ref="B32:M32"/>
    <mergeCell ref="B52:M52"/>
    <mergeCell ref="B53:M53"/>
    <mergeCell ref="B54:M54"/>
    <mergeCell ref="B55:M55"/>
    <mergeCell ref="B63:M63"/>
    <mergeCell ref="B65:M65"/>
    <mergeCell ref="D1:F1"/>
    <mergeCell ref="A6:I6"/>
    <mergeCell ref="A8:K8"/>
    <mergeCell ref="B97:M97"/>
    <mergeCell ref="B98:M98"/>
    <mergeCell ref="B80:M80"/>
    <mergeCell ref="B81:M81"/>
    <mergeCell ref="B67:M67"/>
    <mergeCell ref="B70:M70"/>
    <mergeCell ref="B71:M71"/>
    <mergeCell ref="B72:M72"/>
    <mergeCell ref="B84:M84"/>
    <mergeCell ref="B85:M85"/>
    <mergeCell ref="B90:M90"/>
    <mergeCell ref="B91:M91"/>
    <mergeCell ref="B64:M64"/>
    <mergeCell ref="B87:M87"/>
    <mergeCell ref="B36:M36"/>
    <mergeCell ref="B82:M82"/>
    <mergeCell ref="B83:M83"/>
    <mergeCell ref="B73:M73"/>
    <mergeCell ref="B77:M77"/>
    <mergeCell ref="B78:M78"/>
    <mergeCell ref="B56:M56"/>
    <mergeCell ref="A62:M62"/>
    <mergeCell ref="B50:M50"/>
    <mergeCell ref="B51:M51"/>
    <mergeCell ref="B79:M79"/>
    <mergeCell ref="B49:M49"/>
    <mergeCell ref="B93:M93"/>
    <mergeCell ref="B94:M94"/>
    <mergeCell ref="B95:M95"/>
    <mergeCell ref="B106:M106"/>
    <mergeCell ref="B114:M114"/>
    <mergeCell ref="B115:M115"/>
    <mergeCell ref="B126:M126"/>
    <mergeCell ref="A125:M125"/>
    <mergeCell ref="B107:M107"/>
    <mergeCell ref="B99:M99"/>
    <mergeCell ref="B96:M96"/>
    <mergeCell ref="B108:M108"/>
    <mergeCell ref="B109:M109"/>
    <mergeCell ref="B100:M100"/>
    <mergeCell ref="B101:M101"/>
    <mergeCell ref="B105:M105"/>
    <mergeCell ref="B112:M112"/>
    <mergeCell ref="B136:M136"/>
    <mergeCell ref="B127:M127"/>
    <mergeCell ref="B128:M128"/>
    <mergeCell ref="B129:M129"/>
    <mergeCell ref="B130:M130"/>
    <mergeCell ref="B131:M131"/>
    <mergeCell ref="B27:M27"/>
    <mergeCell ref="B28:M28"/>
    <mergeCell ref="B46:M46"/>
    <mergeCell ref="B47:M47"/>
    <mergeCell ref="B48:M48"/>
    <mergeCell ref="B33:M33"/>
    <mergeCell ref="B34:M34"/>
    <mergeCell ref="B35:M35"/>
    <mergeCell ref="B37:M37"/>
    <mergeCell ref="B38:M38"/>
    <mergeCell ref="B39:M39"/>
    <mergeCell ref="B40:M40"/>
    <mergeCell ref="A45:M45"/>
    <mergeCell ref="B132:M132"/>
    <mergeCell ref="B133:M133"/>
    <mergeCell ref="B134:M134"/>
    <mergeCell ref="B135:M135"/>
    <mergeCell ref="B113:M113"/>
    <mergeCell ref="A3:N3"/>
    <mergeCell ref="A17:M17"/>
    <mergeCell ref="B21:M21"/>
    <mergeCell ref="B22:M22"/>
    <mergeCell ref="B23:M23"/>
    <mergeCell ref="B24:M24"/>
    <mergeCell ref="B25:M25"/>
    <mergeCell ref="B26:M26"/>
    <mergeCell ref="A11:N14"/>
    <mergeCell ref="B18:M18"/>
    <mergeCell ref="B19:M19"/>
  </mergeCells>
  <conditionalFormatting sqref="O139">
    <cfRule type="cellIs" dxfId="13" priority="3" operator="notEqual">
      <formula>0</formula>
    </cfRule>
  </conditionalFormatting>
  <conditionalFormatting sqref="O123:P123">
    <cfRule type="cellIs" dxfId="12" priority="17" operator="notEqual">
      <formula>0</formula>
    </cfRule>
  </conditionalFormatting>
  <conditionalFormatting sqref="Q139">
    <cfRule type="expression" dxfId="11" priority="8">
      <formula>O139&lt;&gt;0</formula>
    </cfRule>
  </conditionalFormatting>
  <conditionalFormatting sqref="R139">
    <cfRule type="cellIs" dxfId="10" priority="6" operator="notEqual">
      <formula>0</formula>
    </cfRule>
  </conditionalFormatting>
  <conditionalFormatting sqref="R123:S123">
    <cfRule type="cellIs" dxfId="9" priority="2" operator="notEqual">
      <formula>0</formula>
    </cfRule>
  </conditionalFormatting>
  <conditionalFormatting sqref="T139">
    <cfRule type="expression" dxfId="8" priority="7">
      <formula>R139&lt;&gt;0</formula>
    </cfRule>
  </conditionalFormatting>
  <conditionalFormatting sqref="U139">
    <cfRule type="cellIs" dxfId="7" priority="4" operator="notEqual">
      <formula>0</formula>
    </cfRule>
  </conditionalFormatting>
  <conditionalFormatting sqref="U123:V123">
    <cfRule type="cellIs" dxfId="6" priority="1" operator="notEqual">
      <formula>0</formula>
    </cfRule>
  </conditionalFormatting>
  <conditionalFormatting sqref="W139">
    <cfRule type="expression" dxfId="5" priority="5">
      <formula>U139&lt;&gt;0</formula>
    </cfRule>
  </conditionalFormatting>
  <pageMargins left="0.5" right="0.5" top="0.5" bottom="0.5" header="0.3" footer="0.3"/>
  <pageSetup paperSize="5" scale="4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C6238DE0-849C-4A7F-A241-22F8304441D1}">
          <x14:formula1>
            <xm:f>List!$B$1:$B$3</xm:f>
          </x14:formula1>
          <xm:sqref>J6</xm:sqref>
        </x14:dataValidation>
        <x14:dataValidation type="list" allowBlank="1" showInputMessage="1" showErrorMessage="1" xr:uid="{EE63AC15-8536-49FA-A77A-55410505F73F}">
          <x14:formula1>
            <xm:f>List!$B$2:$B$3</xm:f>
          </x14:formula1>
          <xm:sqref>O142 R142 U142</xm:sqref>
        </x14:dataValidation>
        <x14:dataValidation type="list" allowBlank="1" showInputMessage="1" showErrorMessage="1" xr:uid="{3D91CB55-4DCF-4CB8-AF29-3D0A50EAFE11}">
          <x14:formula1>
            <xm:f>List!$R$4:$R$6</xm:f>
          </x14:formula1>
          <xm:sqref>O144 R144 U144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3CE2-A59A-43EB-A7D4-E6ADF9F926DB}">
  <sheetPr>
    <pageSetUpPr fitToPage="1"/>
  </sheetPr>
  <dimension ref="A1:O26"/>
  <sheetViews>
    <sheetView workbookViewId="0">
      <selection sqref="A1:C1"/>
    </sheetView>
  </sheetViews>
  <sheetFormatPr defaultRowHeight="15" x14ac:dyDescent="0.25"/>
  <cols>
    <col min="1" max="1" width="3" bestFit="1" customWidth="1"/>
    <col min="2" max="2" width="33.28515625" bestFit="1" customWidth="1"/>
    <col min="3" max="3" width="12.5703125" bestFit="1" customWidth="1"/>
    <col min="4" max="4" width="5.28515625" customWidth="1"/>
    <col min="5" max="5" width="3" bestFit="1" customWidth="1"/>
    <col min="6" max="6" width="33.28515625" bestFit="1" customWidth="1"/>
    <col min="7" max="7" width="11.5703125" bestFit="1" customWidth="1"/>
    <col min="8" max="8" width="5.28515625" customWidth="1"/>
    <col min="9" max="9" width="3" bestFit="1" customWidth="1"/>
    <col min="10" max="10" width="33.28515625" bestFit="1" customWidth="1"/>
    <col min="11" max="11" width="11.5703125" bestFit="1" customWidth="1"/>
    <col min="12" max="12" width="5.28515625" customWidth="1"/>
    <col min="13" max="13" width="3" bestFit="1" customWidth="1"/>
    <col min="14" max="14" width="33.28515625" bestFit="1" customWidth="1"/>
    <col min="15" max="15" width="11.5703125" bestFit="1" customWidth="1"/>
  </cols>
  <sheetData>
    <row r="1" spans="1:15" ht="18.75" x14ac:dyDescent="0.3">
      <c r="A1" s="276" t="s">
        <v>118</v>
      </c>
      <c r="B1" s="276"/>
      <c r="C1" s="276"/>
      <c r="E1" s="276" t="s">
        <v>70</v>
      </c>
      <c r="F1" s="276"/>
      <c r="G1" s="276"/>
      <c r="I1" s="276" t="s">
        <v>73</v>
      </c>
      <c r="J1" s="276"/>
      <c r="K1" s="276"/>
      <c r="M1" s="276" t="s">
        <v>74</v>
      </c>
      <c r="N1" s="276"/>
      <c r="O1" s="276"/>
    </row>
    <row r="2" spans="1:15" x14ac:dyDescent="0.25">
      <c r="A2" s="277" t="s">
        <v>119</v>
      </c>
      <c r="B2" s="277"/>
      <c r="C2" s="5" t="s">
        <v>77</v>
      </c>
      <c r="E2" s="277" t="s">
        <v>119</v>
      </c>
      <c r="F2" s="277"/>
      <c r="G2" s="5" t="s">
        <v>77</v>
      </c>
      <c r="I2" s="277" t="s">
        <v>119</v>
      </c>
      <c r="J2" s="277"/>
      <c r="K2" s="5" t="s">
        <v>77</v>
      </c>
      <c r="M2" s="277" t="s">
        <v>119</v>
      </c>
      <c r="N2" s="277"/>
      <c r="O2" s="5" t="s">
        <v>77</v>
      </c>
    </row>
    <row r="3" spans="1:15" x14ac:dyDescent="0.25">
      <c r="A3" s="281" t="s">
        <v>120</v>
      </c>
      <c r="B3" s="282"/>
      <c r="C3" s="173"/>
      <c r="E3" s="281" t="s">
        <v>121</v>
      </c>
      <c r="F3" s="282"/>
      <c r="G3" s="173"/>
      <c r="I3" s="281" t="s">
        <v>121</v>
      </c>
      <c r="J3" s="282"/>
      <c r="K3" s="173"/>
      <c r="M3" s="281" t="s">
        <v>121</v>
      </c>
      <c r="N3" s="282"/>
      <c r="O3" s="173"/>
    </row>
    <row r="4" spans="1:15" x14ac:dyDescent="0.25">
      <c r="A4" s="174" t="s">
        <v>122</v>
      </c>
      <c r="B4" s="117" t="s">
        <v>68</v>
      </c>
      <c r="C4" s="173">
        <f>'Budget Details &amp; Amendments'!N29</f>
        <v>3687.28</v>
      </c>
      <c r="E4" s="174" t="s">
        <v>122</v>
      </c>
      <c r="F4" s="117" t="s">
        <v>68</v>
      </c>
      <c r="G4" s="173">
        <f>'Budget Details &amp; Amendments'!P29</f>
        <v>3687.28</v>
      </c>
      <c r="I4" s="174" t="s">
        <v>122</v>
      </c>
      <c r="J4" s="117" t="s">
        <v>68</v>
      </c>
      <c r="K4" s="173">
        <f>'Budget Details &amp; Amendments'!S29</f>
        <v>3687.28</v>
      </c>
      <c r="M4" s="174" t="s">
        <v>122</v>
      </c>
      <c r="N4" s="117" t="s">
        <v>68</v>
      </c>
      <c r="O4" s="173">
        <f>'Budget Details &amp; Amendments'!V29</f>
        <v>3687.28</v>
      </c>
    </row>
    <row r="5" spans="1:15" x14ac:dyDescent="0.25">
      <c r="A5" s="174" t="s">
        <v>123</v>
      </c>
      <c r="B5" s="117" t="s">
        <v>84</v>
      </c>
      <c r="C5" s="173">
        <f>'Budget Details &amp; Amendments'!N43</f>
        <v>1200</v>
      </c>
      <c r="E5" s="174" t="s">
        <v>123</v>
      </c>
      <c r="F5" s="117" t="s">
        <v>84</v>
      </c>
      <c r="G5" s="173">
        <f>'Budget Details &amp; Amendments'!P43</f>
        <v>1200</v>
      </c>
      <c r="I5" s="174" t="s">
        <v>123</v>
      </c>
      <c r="J5" s="117" t="s">
        <v>84</v>
      </c>
      <c r="K5" s="173">
        <f>'Budget Details &amp; Amendments'!S43</f>
        <v>1200</v>
      </c>
      <c r="M5" s="174" t="s">
        <v>123</v>
      </c>
      <c r="N5" s="117" t="s">
        <v>84</v>
      </c>
      <c r="O5" s="173">
        <f>'Budget Details &amp; Amendments'!V43</f>
        <v>1200</v>
      </c>
    </row>
    <row r="6" spans="1:15" x14ac:dyDescent="0.25">
      <c r="A6" s="174" t="s">
        <v>124</v>
      </c>
      <c r="B6" s="117" t="s">
        <v>125</v>
      </c>
      <c r="C6" s="173">
        <f>'Budget Details &amp; Amendments'!N57</f>
        <v>691.72</v>
      </c>
      <c r="E6" s="174" t="s">
        <v>124</v>
      </c>
      <c r="F6" s="117" t="s">
        <v>125</v>
      </c>
      <c r="G6" s="173">
        <f>'Budget Details &amp; Amendments'!P57</f>
        <v>691.72</v>
      </c>
      <c r="I6" s="174" t="s">
        <v>124</v>
      </c>
      <c r="J6" s="117" t="s">
        <v>125</v>
      </c>
      <c r="K6" s="173">
        <f>'Budget Details &amp; Amendments'!S57</f>
        <v>691.72</v>
      </c>
      <c r="M6" s="174" t="s">
        <v>124</v>
      </c>
      <c r="N6" s="117" t="s">
        <v>125</v>
      </c>
      <c r="O6" s="173">
        <f>'Budget Details &amp; Amendments'!V57</f>
        <v>691.72</v>
      </c>
    </row>
    <row r="7" spans="1:15" s="5" customFormat="1" x14ac:dyDescent="0.25">
      <c r="A7" s="175"/>
      <c r="B7" s="176" t="s">
        <v>126</v>
      </c>
      <c r="C7" s="177">
        <f>SUM(C4:C6)</f>
        <v>5579</v>
      </c>
      <c r="E7" s="175"/>
      <c r="F7" s="176" t="s">
        <v>126</v>
      </c>
      <c r="G7" s="177">
        <f>SUM(G4:G6)</f>
        <v>5579</v>
      </c>
      <c r="I7" s="175"/>
      <c r="J7" s="176" t="s">
        <v>126</v>
      </c>
      <c r="K7" s="177">
        <f>SUM(K4:K6)</f>
        <v>5579</v>
      </c>
      <c r="M7" s="175"/>
      <c r="N7" s="176" t="s">
        <v>126</v>
      </c>
      <c r="O7" s="177">
        <f>SUM(O4:O6)</f>
        <v>5579</v>
      </c>
    </row>
    <row r="9" spans="1:15" x14ac:dyDescent="0.25">
      <c r="A9" s="277" t="s">
        <v>127</v>
      </c>
      <c r="B9" s="277"/>
      <c r="E9" s="277" t="s">
        <v>127</v>
      </c>
      <c r="F9" s="277"/>
      <c r="I9" s="277" t="s">
        <v>127</v>
      </c>
      <c r="J9" s="277"/>
      <c r="M9" s="277" t="s">
        <v>127</v>
      </c>
      <c r="N9" s="277"/>
    </row>
    <row r="10" spans="1:15" x14ac:dyDescent="0.25">
      <c r="A10" s="174" t="s">
        <v>128</v>
      </c>
      <c r="B10" s="117" t="s">
        <v>99</v>
      </c>
      <c r="C10" s="173">
        <f>'Budget Details &amp; Amendments'!N74</f>
        <v>300</v>
      </c>
      <c r="E10" s="174" t="s">
        <v>128</v>
      </c>
      <c r="F10" s="117" t="s">
        <v>99</v>
      </c>
      <c r="G10" s="173">
        <f>'Budget Details &amp; Amendments'!P74</f>
        <v>300</v>
      </c>
      <c r="I10" s="174" t="s">
        <v>128</v>
      </c>
      <c r="J10" s="117" t="s">
        <v>99</v>
      </c>
      <c r="K10" s="173">
        <f>'Budget Details &amp; Amendments'!S74</f>
        <v>300</v>
      </c>
      <c r="M10" s="174" t="s">
        <v>128</v>
      </c>
      <c r="N10" s="117" t="s">
        <v>99</v>
      </c>
      <c r="O10" s="173">
        <f>'Budget Details &amp; Amendments'!V74</f>
        <v>300</v>
      </c>
    </row>
    <row r="11" spans="1:15" x14ac:dyDescent="0.25">
      <c r="A11" s="174" t="s">
        <v>129</v>
      </c>
      <c r="B11" s="117" t="s">
        <v>102</v>
      </c>
      <c r="C11" s="173">
        <f>'Budget Details &amp; Amendments'!N88</f>
        <v>0</v>
      </c>
      <c r="E11" s="174" t="s">
        <v>129</v>
      </c>
      <c r="F11" s="117" t="s">
        <v>102</v>
      </c>
      <c r="G11" s="173">
        <f>'Budget Details &amp; Amendments'!P88</f>
        <v>0</v>
      </c>
      <c r="I11" s="174" t="s">
        <v>129</v>
      </c>
      <c r="J11" s="117" t="s">
        <v>102</v>
      </c>
      <c r="K11" s="173">
        <f>'Budget Details &amp; Amendments'!S88</f>
        <v>0</v>
      </c>
      <c r="M11" s="174" t="s">
        <v>129</v>
      </c>
      <c r="N11" s="117" t="s">
        <v>102</v>
      </c>
      <c r="O11" s="173">
        <f>'Budget Details &amp; Amendments'!V88</f>
        <v>0</v>
      </c>
    </row>
    <row r="12" spans="1:15" x14ac:dyDescent="0.25">
      <c r="A12" s="174" t="s">
        <v>130</v>
      </c>
      <c r="B12" s="117" t="s">
        <v>104</v>
      </c>
      <c r="C12" s="173">
        <f>'Budget Details &amp; Amendments'!N102</f>
        <v>0</v>
      </c>
      <c r="E12" s="174" t="s">
        <v>130</v>
      </c>
      <c r="F12" s="117" t="s">
        <v>104</v>
      </c>
      <c r="G12" s="173">
        <f>'Budget Details &amp; Amendments'!P102</f>
        <v>0</v>
      </c>
      <c r="I12" s="174" t="s">
        <v>130</v>
      </c>
      <c r="J12" s="117" t="s">
        <v>104</v>
      </c>
      <c r="K12" s="173">
        <f>'Budget Details &amp; Amendments'!S102</f>
        <v>0</v>
      </c>
      <c r="M12" s="174" t="s">
        <v>130</v>
      </c>
      <c r="N12" s="117" t="s">
        <v>104</v>
      </c>
      <c r="O12" s="173">
        <f>'Budget Details &amp; Amendments'!V102</f>
        <v>0</v>
      </c>
    </row>
    <row r="13" spans="1:15" x14ac:dyDescent="0.25">
      <c r="A13" s="178" t="s">
        <v>131</v>
      </c>
      <c r="B13" s="117" t="s">
        <v>106</v>
      </c>
      <c r="C13" s="173">
        <f>'Budget Details &amp; Amendments'!N116</f>
        <v>0</v>
      </c>
      <c r="E13" s="178" t="s">
        <v>131</v>
      </c>
      <c r="F13" s="117" t="s">
        <v>106</v>
      </c>
      <c r="G13" s="173">
        <f>'Budget Details &amp; Amendments'!P116</f>
        <v>0</v>
      </c>
      <c r="I13" s="178" t="s">
        <v>131</v>
      </c>
      <c r="J13" s="117" t="s">
        <v>106</v>
      </c>
      <c r="K13" s="173">
        <f>'Budget Details &amp; Amendments'!S116</f>
        <v>0</v>
      </c>
      <c r="M13" s="178" t="s">
        <v>131</v>
      </c>
      <c r="N13" s="117" t="s">
        <v>106</v>
      </c>
      <c r="O13" s="173">
        <f>'Budget Details &amp; Amendments'!V116</f>
        <v>0</v>
      </c>
    </row>
    <row r="14" spans="1:15" s="5" customFormat="1" x14ac:dyDescent="0.25">
      <c r="A14" s="175"/>
      <c r="B14" s="176" t="s">
        <v>132</v>
      </c>
      <c r="C14" s="177">
        <f>SUM(C10:C13)</f>
        <v>300</v>
      </c>
      <c r="E14" s="175"/>
      <c r="F14" s="176" t="s">
        <v>132</v>
      </c>
      <c r="G14" s="177">
        <f>SUM(G10:G13)</f>
        <v>300</v>
      </c>
      <c r="I14" s="175"/>
      <c r="J14" s="176" t="s">
        <v>132</v>
      </c>
      <c r="K14" s="177">
        <f>SUM(K10:K13)</f>
        <v>300</v>
      </c>
      <c r="M14" s="175"/>
      <c r="N14" s="176" t="s">
        <v>132</v>
      </c>
      <c r="O14" s="177">
        <f>SUM(O10:O13)</f>
        <v>300</v>
      </c>
    </row>
    <row r="15" spans="1:15" x14ac:dyDescent="0.25">
      <c r="C15" s="179"/>
      <c r="G15" s="179"/>
      <c r="K15" s="179"/>
      <c r="O15" s="179"/>
    </row>
    <row r="16" spans="1:15" s="5" customFormat="1" x14ac:dyDescent="0.25">
      <c r="A16" s="180"/>
      <c r="B16" s="176" t="s">
        <v>133</v>
      </c>
      <c r="C16" s="177">
        <f>C7+C14</f>
        <v>5879</v>
      </c>
      <c r="E16" s="180"/>
      <c r="F16" s="176" t="s">
        <v>133</v>
      </c>
      <c r="G16" s="177">
        <f>G7+G14</f>
        <v>5879</v>
      </c>
      <c r="I16" s="180"/>
      <c r="J16" s="176" t="s">
        <v>133</v>
      </c>
      <c r="K16" s="177">
        <f>K7+K14</f>
        <v>5879</v>
      </c>
      <c r="M16" s="180"/>
      <c r="N16" s="176" t="s">
        <v>133</v>
      </c>
      <c r="O16" s="177">
        <f>O7+O14</f>
        <v>5879</v>
      </c>
    </row>
    <row r="17" spans="1:15" x14ac:dyDescent="0.25">
      <c r="A17" s="181"/>
      <c r="B17" s="5"/>
      <c r="C17" s="179"/>
      <c r="E17" s="181"/>
      <c r="F17" s="5"/>
      <c r="G17" s="179"/>
      <c r="I17" s="181"/>
      <c r="J17" s="5"/>
      <c r="K17" s="179"/>
      <c r="M17" s="181"/>
      <c r="N17" s="5"/>
      <c r="O17" s="179"/>
    </row>
    <row r="18" spans="1:15" s="5" customFormat="1" x14ac:dyDescent="0.25">
      <c r="A18" s="180" t="s">
        <v>134</v>
      </c>
      <c r="B18" s="176" t="s">
        <v>135</v>
      </c>
      <c r="C18" s="177">
        <f>'Budget Details &amp; Amendments'!N122</f>
        <v>293.95</v>
      </c>
      <c r="E18" s="180" t="s">
        <v>134</v>
      </c>
      <c r="F18" s="176" t="s">
        <v>135</v>
      </c>
      <c r="G18" s="177">
        <f>'Budget Details &amp; Amendments'!P122</f>
        <v>293.95</v>
      </c>
      <c r="I18" s="180" t="s">
        <v>134</v>
      </c>
      <c r="J18" s="176" t="s">
        <v>135</v>
      </c>
      <c r="K18" s="177">
        <f>'Budget Details &amp; Amendments'!S122</f>
        <v>293.95</v>
      </c>
      <c r="M18" s="180" t="s">
        <v>134</v>
      </c>
      <c r="N18" s="176" t="s">
        <v>135</v>
      </c>
      <c r="O18" s="177">
        <f>'Budget Details &amp; Amendments'!V122</f>
        <v>293.95</v>
      </c>
    </row>
    <row r="19" spans="1:15" x14ac:dyDescent="0.25">
      <c r="A19" s="5"/>
      <c r="B19" s="5"/>
      <c r="C19" s="179"/>
      <c r="E19" s="5"/>
      <c r="F19" s="5"/>
      <c r="G19" s="179"/>
      <c r="I19" s="5"/>
      <c r="J19" s="5"/>
      <c r="K19" s="179"/>
      <c r="M19" s="5"/>
      <c r="N19" s="5"/>
      <c r="O19" s="179"/>
    </row>
    <row r="20" spans="1:15" s="5" customFormat="1" x14ac:dyDescent="0.25">
      <c r="A20" s="180" t="s">
        <v>136</v>
      </c>
      <c r="B20" s="176" t="s">
        <v>137</v>
      </c>
      <c r="C20" s="177">
        <f>'Budget Details &amp; Amendments'!N137</f>
        <v>0</v>
      </c>
      <c r="E20" s="180" t="s">
        <v>136</v>
      </c>
      <c r="F20" s="176" t="s">
        <v>137</v>
      </c>
      <c r="G20" s="177">
        <f>'Budget Details &amp; Amendments'!P137</f>
        <v>0</v>
      </c>
      <c r="I20" s="180" t="s">
        <v>136</v>
      </c>
      <c r="J20" s="176" t="s">
        <v>137</v>
      </c>
      <c r="K20" s="177">
        <f>'Budget Details &amp; Amendments'!S137</f>
        <v>0</v>
      </c>
      <c r="M20" s="180" t="s">
        <v>136</v>
      </c>
      <c r="N20" s="176" t="s">
        <v>137</v>
      </c>
      <c r="O20" s="177">
        <f>'Budget Details &amp; Amendments'!V137</f>
        <v>0</v>
      </c>
    </row>
    <row r="21" spans="1:15" x14ac:dyDescent="0.25">
      <c r="A21" s="5"/>
      <c r="B21" s="5"/>
      <c r="C21" s="179"/>
      <c r="E21" s="5"/>
      <c r="F21" s="5"/>
      <c r="G21" s="179"/>
      <c r="I21" s="5"/>
      <c r="J21" s="5"/>
      <c r="K21" s="179"/>
      <c r="M21" s="5"/>
      <c r="N21" s="5"/>
      <c r="O21" s="179"/>
    </row>
    <row r="22" spans="1:15" s="5" customFormat="1" x14ac:dyDescent="0.25">
      <c r="A22" s="175"/>
      <c r="B22" s="176" t="s">
        <v>138</v>
      </c>
      <c r="C22" s="177">
        <f>C16+C18+C20</f>
        <v>6172.95</v>
      </c>
      <c r="E22" s="175"/>
      <c r="F22" s="176" t="s">
        <v>138</v>
      </c>
      <c r="G22" s="177">
        <f>G16+G18+G20</f>
        <v>6172.95</v>
      </c>
      <c r="I22" s="175"/>
      <c r="J22" s="176" t="s">
        <v>138</v>
      </c>
      <c r="K22" s="177">
        <f>K16+K18+K20</f>
        <v>6172.95</v>
      </c>
      <c r="M22" s="175"/>
      <c r="N22" s="176" t="s">
        <v>138</v>
      </c>
      <c r="O22" s="177">
        <f>O16+O18+O20</f>
        <v>6172.95</v>
      </c>
    </row>
    <row r="25" spans="1:15" ht="15.75" thickBot="1" x14ac:dyDescent="0.3"/>
    <row r="26" spans="1:15" ht="15.75" thickBot="1" x14ac:dyDescent="0.3">
      <c r="A26" s="278" t="s">
        <v>139</v>
      </c>
      <c r="B26" s="279"/>
      <c r="C26" s="279"/>
      <c r="D26" s="279"/>
      <c r="E26" s="279"/>
      <c r="F26" s="279"/>
      <c r="G26" s="280"/>
    </row>
  </sheetData>
  <sheetProtection algorithmName="SHA-512" hashValue="liX7MW9VVS+sCRgxvxAMgk2jmtvG48wTXCWVpxWLroDPx8oVwVy/YnEn8qUX8UMmRqgnBgFPyIknDGIE+VUVXQ==" saltValue="X+sG9FZZN8rQUskNkVcqbw==" spinCount="100000" sheet="1" objects="1" scenarios="1" formatColumns="0" selectLockedCells="1"/>
  <mergeCells count="17">
    <mergeCell ref="A26:G26"/>
    <mergeCell ref="A3:B3"/>
    <mergeCell ref="E3:F3"/>
    <mergeCell ref="I3:J3"/>
    <mergeCell ref="M3:N3"/>
    <mergeCell ref="A9:B9"/>
    <mergeCell ref="E9:F9"/>
    <mergeCell ref="I9:J9"/>
    <mergeCell ref="M9:N9"/>
    <mergeCell ref="A1:C1"/>
    <mergeCell ref="E1:G1"/>
    <mergeCell ref="I1:K1"/>
    <mergeCell ref="M1:O1"/>
    <mergeCell ref="A2:B2"/>
    <mergeCell ref="E2:F2"/>
    <mergeCell ref="I2:J2"/>
    <mergeCell ref="M2:N2"/>
  </mergeCells>
  <pageMargins left="0.5" right="0.5" top="0.75" bottom="0.75" header="0.3" footer="0.3"/>
  <pageSetup scale="6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53AB-2781-407C-9088-130F1060A34F}">
  <dimension ref="A1:J3"/>
  <sheetViews>
    <sheetView workbookViewId="0"/>
  </sheetViews>
  <sheetFormatPr defaultRowHeight="15" x14ac:dyDescent="0.25"/>
  <cols>
    <col min="1" max="1" width="22.5703125" customWidth="1"/>
    <col min="2" max="2" width="25.28515625" bestFit="1" customWidth="1"/>
    <col min="4" max="4" width="19.28515625" bestFit="1" customWidth="1"/>
    <col min="6" max="6" width="19" bestFit="1" customWidth="1"/>
    <col min="8" max="8" width="19" bestFit="1" customWidth="1"/>
    <col min="10" max="10" width="19" bestFit="1" customWidth="1"/>
  </cols>
  <sheetData>
    <row r="1" spans="1:10" ht="18.75" x14ac:dyDescent="0.3">
      <c r="A1" s="6"/>
      <c r="B1" s="6"/>
      <c r="C1" s="7"/>
      <c r="D1" s="8" t="s">
        <v>140</v>
      </c>
      <c r="E1" s="9"/>
      <c r="F1" s="10" t="s">
        <v>70</v>
      </c>
      <c r="G1" s="9"/>
      <c r="H1" s="8" t="s">
        <v>73</v>
      </c>
      <c r="I1" s="9"/>
      <c r="J1" s="8" t="s">
        <v>74</v>
      </c>
    </row>
    <row r="2" spans="1:10" ht="15.75" x14ac:dyDescent="0.25">
      <c r="A2" s="11"/>
      <c r="B2" s="5"/>
      <c r="D2" s="12"/>
      <c r="F2" s="13"/>
      <c r="H2" s="12"/>
      <c r="J2" s="12"/>
    </row>
    <row r="3" spans="1:10" ht="15.75" x14ac:dyDescent="0.25">
      <c r="A3" s="11" t="s">
        <v>141</v>
      </c>
      <c r="B3" s="5" t="str">
        <f>Narrative!C3</f>
        <v>Women in the Trades</v>
      </c>
      <c r="D3" s="12">
        <f>SUMIF('Budget Details &amp; Amendments'!$A$19:$A$136,1,'Budget Details &amp; Amendments'!$N$19:$N$136)</f>
        <v>5439.77</v>
      </c>
      <c r="F3" s="12">
        <f>SUMIF('Budget Details &amp; Amendments'!$A$19:$A$136,1,'Budget Details &amp; Amendments'!$O$19:$O$136)</f>
        <v>0</v>
      </c>
      <c r="H3" s="12">
        <f>SUMIF('Budget Details &amp; Amendments'!$A$19:$A$136,1,'Budget Details &amp; Amendments'!$R$19:$R$136)</f>
        <v>0</v>
      </c>
      <c r="J3" s="12">
        <f>SUMIF('Budget Details &amp; Amendments'!$A$19:$A$136,1,'Budget Details &amp; Amendments'!$U$19:$U$136)</f>
        <v>0</v>
      </c>
    </row>
  </sheetData>
  <sheetProtection algorithmName="SHA-512" hashValue="RvyvrfHkFiQMVoRYgowJ650gYPKOS6j4U3fzU2y8QWz7eHXR2KCwxZL5wgZGAW/nULQPAC/FV5Dsee+W0GFuUQ==" saltValue="a76S0nym01dt/EA1cYQnyw==" spinCount="100000" sheet="1" objects="1" scenarios="1" formatColumns="0"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3584-79E6-47C2-8A9A-36743A05254C}">
  <sheetPr>
    <pageSetUpPr fitToPage="1"/>
  </sheetPr>
  <dimension ref="A1:L56"/>
  <sheetViews>
    <sheetView zoomScaleNormal="100" workbookViewId="0">
      <selection activeCell="A51" sqref="A51:B51"/>
    </sheetView>
  </sheetViews>
  <sheetFormatPr defaultColWidth="9.140625" defaultRowHeight="15" x14ac:dyDescent="0.25"/>
  <cols>
    <col min="1" max="1" width="15.5703125" style="133" bestFit="1" customWidth="1"/>
    <col min="2" max="2" width="33.28515625" style="133" bestFit="1" customWidth="1"/>
    <col min="3" max="3" width="16.5703125" style="133" bestFit="1" customWidth="1"/>
    <col min="4" max="8" width="11.5703125" style="133" customWidth="1"/>
    <col min="9" max="9" width="12.5703125" style="133" bestFit="1" customWidth="1"/>
    <col min="10" max="10" width="13.42578125" style="133" bestFit="1" customWidth="1"/>
    <col min="11" max="16384" width="9.140625" style="133"/>
  </cols>
  <sheetData>
    <row r="1" spans="1:11" ht="23.25" x14ac:dyDescent="0.35">
      <c r="A1" s="283" t="s">
        <v>142</v>
      </c>
      <c r="B1" s="283"/>
      <c r="C1" s="283"/>
      <c r="D1" s="283"/>
      <c r="E1" s="283"/>
      <c r="F1" s="283"/>
      <c r="G1" s="283"/>
      <c r="H1" s="283"/>
      <c r="I1" s="283"/>
      <c r="J1" s="283"/>
      <c r="K1" s="132"/>
    </row>
    <row r="2" spans="1:11" ht="23.25" x14ac:dyDescent="0.35">
      <c r="A2" s="283" t="s">
        <v>143</v>
      </c>
      <c r="B2" s="283"/>
      <c r="C2" s="283"/>
      <c r="D2" s="283"/>
      <c r="E2" s="283"/>
      <c r="F2" s="283"/>
      <c r="G2" s="283"/>
      <c r="H2" s="283"/>
      <c r="I2" s="283"/>
      <c r="J2" s="283"/>
      <c r="K2" s="132"/>
    </row>
    <row r="3" spans="1:11" x14ac:dyDescent="0.25">
      <c r="A3" s="284" t="s">
        <v>144</v>
      </c>
      <c r="B3" s="284"/>
      <c r="C3" s="284"/>
      <c r="D3" s="284"/>
      <c r="E3" s="284"/>
      <c r="F3" s="284"/>
      <c r="G3" s="284"/>
      <c r="H3" s="284"/>
      <c r="I3" s="284"/>
      <c r="J3" s="284"/>
    </row>
    <row r="5" spans="1:11" x14ac:dyDescent="0.25">
      <c r="A5" s="134" t="s">
        <v>145</v>
      </c>
      <c r="B5" s="3" t="s">
        <v>8</v>
      </c>
      <c r="C5" s="285" t="str">
        <f>IF(B5="","select from dropdown","")</f>
        <v/>
      </c>
      <c r="D5" s="285"/>
    </row>
    <row r="6" spans="1:11" x14ac:dyDescent="0.25">
      <c r="A6" s="134" t="s">
        <v>146</v>
      </c>
      <c r="B6" s="3" t="s">
        <v>147</v>
      </c>
      <c r="C6" s="285" t="str">
        <f>IF(B6="","select from dropdown","")</f>
        <v/>
      </c>
      <c r="D6" s="285"/>
      <c r="E6" s="134"/>
      <c r="F6" s="285"/>
      <c r="G6" s="285"/>
    </row>
    <row r="7" spans="1:11" x14ac:dyDescent="0.25">
      <c r="A7" s="134" t="s">
        <v>148</v>
      </c>
      <c r="B7" s="3" t="s">
        <v>10</v>
      </c>
      <c r="C7" s="285" t="str">
        <f>IF(B7="","select from dropdown","")</f>
        <v/>
      </c>
      <c r="D7" s="285"/>
    </row>
    <row r="8" spans="1:11" x14ac:dyDescent="0.25">
      <c r="A8" s="134" t="s">
        <v>149</v>
      </c>
      <c r="B8" s="3" t="s">
        <v>150</v>
      </c>
      <c r="C8" s="285" t="str">
        <f>IF(B8="","select from dropdown","")</f>
        <v/>
      </c>
      <c r="D8" s="285"/>
    </row>
    <row r="10" spans="1:11" x14ac:dyDescent="0.25">
      <c r="A10" s="287" t="s">
        <v>119</v>
      </c>
      <c r="B10" s="287"/>
      <c r="C10" s="135" t="s">
        <v>151</v>
      </c>
      <c r="D10" s="135" t="s">
        <v>152</v>
      </c>
      <c r="E10" s="135" t="s">
        <v>153</v>
      </c>
      <c r="F10" s="135" t="s">
        <v>154</v>
      </c>
      <c r="G10" s="135" t="s">
        <v>155</v>
      </c>
      <c r="H10" s="135" t="s">
        <v>156</v>
      </c>
      <c r="I10" s="135" t="s">
        <v>157</v>
      </c>
      <c r="J10" s="135" t="s">
        <v>158</v>
      </c>
    </row>
    <row r="11" spans="1:11" x14ac:dyDescent="0.25">
      <c r="A11" s="288" t="s">
        <v>121</v>
      </c>
      <c r="B11" s="289"/>
      <c r="C11" s="138"/>
      <c r="D11" s="138"/>
      <c r="E11" s="138"/>
      <c r="F11" s="138"/>
      <c r="G11" s="138"/>
      <c r="H11" s="138"/>
      <c r="I11" s="138"/>
      <c r="J11" s="139"/>
    </row>
    <row r="12" spans="1:11" x14ac:dyDescent="0.25">
      <c r="A12" s="140" t="s">
        <v>122</v>
      </c>
      <c r="B12" s="141" t="s">
        <v>68</v>
      </c>
      <c r="C12" s="142">
        <f>IF('Budget Details &amp; Amendments'!U$142="Yes",'Budget Roll-Up'!O4,IF('Budget Details &amp; Amendments'!R$142="Yes",'Budget Roll-Up'!K4,IF('Budget Details &amp; Amendments'!O$142="Yes",'Budget Roll-Up'!G4,'Budget Roll-Up'!C4)))</f>
        <v>3687.28</v>
      </c>
      <c r="D12" s="14">
        <v>0</v>
      </c>
      <c r="E12" s="14"/>
      <c r="F12" s="14"/>
      <c r="G12" s="14"/>
      <c r="H12" s="14"/>
      <c r="I12" s="143">
        <f>SUM(D12:H12)</f>
        <v>0</v>
      </c>
      <c r="J12" s="143">
        <f>C12-I12</f>
        <v>3687.28</v>
      </c>
    </row>
    <row r="13" spans="1:11" x14ac:dyDescent="0.25">
      <c r="A13" s="140" t="s">
        <v>123</v>
      </c>
      <c r="B13" s="141" t="s">
        <v>84</v>
      </c>
      <c r="C13" s="142">
        <f>IF('Budget Details &amp; Amendments'!U$142="Yes",'Budget Roll-Up'!O5,IF('Budget Details &amp; Amendments'!R$142="Yes",'Budget Roll-Up'!K5,IF('Budget Details &amp; Amendments'!O$142="Yes",'Budget Roll-Up'!G5,'Budget Roll-Up'!C5)))</f>
        <v>1200</v>
      </c>
      <c r="D13" s="14">
        <v>0</v>
      </c>
      <c r="E13" s="14"/>
      <c r="F13" s="14"/>
      <c r="G13" s="14"/>
      <c r="H13" s="14"/>
      <c r="I13" s="143">
        <f>SUM(D13:H13)</f>
        <v>0</v>
      </c>
      <c r="J13" s="143">
        <f t="shared" ref="J13:J14" si="0">C13-I13</f>
        <v>1200</v>
      </c>
    </row>
    <row r="14" spans="1:11" ht="15.75" thickBot="1" x14ac:dyDescent="0.3">
      <c r="A14" s="140" t="s">
        <v>124</v>
      </c>
      <c r="B14" s="141" t="s">
        <v>125</v>
      </c>
      <c r="C14" s="142">
        <f>IF('Budget Details &amp; Amendments'!U$142="Yes",'Budget Roll-Up'!O6,IF('Budget Details &amp; Amendments'!R$142="Yes",'Budget Roll-Up'!K6,IF('Budget Details &amp; Amendments'!O$142="Yes",'Budget Roll-Up'!G6,'Budget Roll-Up'!C6)))</f>
        <v>691.72</v>
      </c>
      <c r="D14" s="15">
        <v>0</v>
      </c>
      <c r="E14" s="15"/>
      <c r="F14" s="15"/>
      <c r="G14" s="15"/>
      <c r="H14" s="15"/>
      <c r="I14" s="144">
        <f>SUM(D14:H14)</f>
        <v>0</v>
      </c>
      <c r="J14" s="143">
        <f t="shared" si="0"/>
        <v>691.72</v>
      </c>
    </row>
    <row r="15" spans="1:11" ht="15.75" thickBot="1" x14ac:dyDescent="0.3">
      <c r="A15" s="145"/>
      <c r="B15" s="136" t="s">
        <v>126</v>
      </c>
      <c r="C15" s="146">
        <f>SUM(C12:C14)</f>
        <v>5579</v>
      </c>
      <c r="D15" s="146">
        <f t="shared" ref="D15:J15" si="1">SUM(D12:D14)</f>
        <v>0</v>
      </c>
      <c r="E15" s="146">
        <f t="shared" si="1"/>
        <v>0</v>
      </c>
      <c r="F15" s="146">
        <f t="shared" si="1"/>
        <v>0</v>
      </c>
      <c r="G15" s="146">
        <f t="shared" si="1"/>
        <v>0</v>
      </c>
      <c r="H15" s="146">
        <f t="shared" si="1"/>
        <v>0</v>
      </c>
      <c r="I15" s="146">
        <f t="shared" ref="I15" si="2">SUM(I12:I14)</f>
        <v>0</v>
      </c>
      <c r="J15" s="146">
        <f t="shared" si="1"/>
        <v>5579</v>
      </c>
    </row>
    <row r="16" spans="1:11" x14ac:dyDescent="0.25">
      <c r="A16" s="147"/>
      <c r="B16" s="148"/>
      <c r="C16" s="149"/>
      <c r="D16" s="149"/>
      <c r="E16" s="149"/>
      <c r="F16" s="149"/>
      <c r="G16" s="149"/>
      <c r="H16" s="149"/>
      <c r="I16" s="149"/>
      <c r="J16" s="150"/>
    </row>
    <row r="17" spans="1:10" x14ac:dyDescent="0.25">
      <c r="A17" s="290" t="s">
        <v>127</v>
      </c>
      <c r="B17" s="291"/>
      <c r="C17" s="153"/>
      <c r="D17" s="153"/>
      <c r="E17" s="153"/>
      <c r="F17" s="153"/>
      <c r="G17" s="153"/>
      <c r="H17" s="153"/>
      <c r="I17" s="153"/>
      <c r="J17" s="154"/>
    </row>
    <row r="18" spans="1:10" x14ac:dyDescent="0.25">
      <c r="A18" s="140" t="s">
        <v>128</v>
      </c>
      <c r="B18" s="141" t="s">
        <v>99</v>
      </c>
      <c r="C18" s="142">
        <f>IF('Budget Details &amp; Amendments'!U$142="Yes",'Budget Roll-Up'!O10,IF('Budget Details &amp; Amendments'!R$142="Yes",'Budget Roll-Up'!K10,IF('Budget Details &amp; Amendments'!O$142="Yes",'Budget Roll-Up'!G10,'Budget Roll-Up'!C10)))</f>
        <v>300</v>
      </c>
      <c r="D18" s="14">
        <v>0</v>
      </c>
      <c r="E18" s="14"/>
      <c r="F18" s="14"/>
      <c r="G18" s="14"/>
      <c r="H18" s="14"/>
      <c r="I18" s="143">
        <f t="shared" ref="I18:I21" si="3">SUM(D18:H18)</f>
        <v>0</v>
      </c>
      <c r="J18" s="143">
        <f t="shared" ref="J18:J21" si="4">C18-I18</f>
        <v>300</v>
      </c>
    </row>
    <row r="19" spans="1:10" x14ac:dyDescent="0.25">
      <c r="A19" s="140" t="s">
        <v>129</v>
      </c>
      <c r="B19" s="141" t="s">
        <v>102</v>
      </c>
      <c r="C19" s="142">
        <f>IF('Budget Details &amp; Amendments'!U$142="Yes",'Budget Roll-Up'!O11,IF('Budget Details &amp; Amendments'!R$142="Yes",'Budget Roll-Up'!K11,IF('Budget Details &amp; Amendments'!O$142="Yes",'Budget Roll-Up'!G11,'Budget Roll-Up'!C11)))</f>
        <v>0</v>
      </c>
      <c r="D19" s="14"/>
      <c r="E19" s="14"/>
      <c r="F19" s="14"/>
      <c r="G19" s="14"/>
      <c r="H19" s="14"/>
      <c r="I19" s="143">
        <f t="shared" si="3"/>
        <v>0</v>
      </c>
      <c r="J19" s="143">
        <f t="shared" si="4"/>
        <v>0</v>
      </c>
    </row>
    <row r="20" spans="1:10" x14ac:dyDescent="0.25">
      <c r="A20" s="140" t="s">
        <v>130</v>
      </c>
      <c r="B20" s="141" t="s">
        <v>104</v>
      </c>
      <c r="C20" s="142">
        <f>IF('Budget Details &amp; Amendments'!U$142="Yes",'Budget Roll-Up'!O12,IF('Budget Details &amp; Amendments'!R$142="Yes",'Budget Roll-Up'!K12,IF('Budget Details &amp; Amendments'!O$142="Yes",'Budget Roll-Up'!G12,'Budget Roll-Up'!C12)))</f>
        <v>0</v>
      </c>
      <c r="D20" s="14"/>
      <c r="E20" s="14"/>
      <c r="F20" s="14"/>
      <c r="G20" s="14"/>
      <c r="H20" s="14"/>
      <c r="I20" s="143">
        <f t="shared" si="3"/>
        <v>0</v>
      </c>
      <c r="J20" s="143">
        <f t="shared" si="4"/>
        <v>0</v>
      </c>
    </row>
    <row r="21" spans="1:10" ht="15.75" thickBot="1" x14ac:dyDescent="0.3">
      <c r="A21" s="155" t="s">
        <v>131</v>
      </c>
      <c r="B21" s="141" t="s">
        <v>106</v>
      </c>
      <c r="C21" s="142">
        <f>IF('Budget Details &amp; Amendments'!U$142="Yes",'Budget Roll-Up'!O13,IF('Budget Details &amp; Amendments'!R$142="Yes",'Budget Roll-Up'!K13,IF('Budget Details &amp; Amendments'!O$142="Yes",'Budget Roll-Up'!G13,'Budget Roll-Up'!C13)))</f>
        <v>0</v>
      </c>
      <c r="D21" s="14"/>
      <c r="E21" s="14"/>
      <c r="F21" s="14"/>
      <c r="G21" s="14"/>
      <c r="H21" s="14"/>
      <c r="I21" s="143">
        <f t="shared" si="3"/>
        <v>0</v>
      </c>
      <c r="J21" s="143">
        <f t="shared" si="4"/>
        <v>0</v>
      </c>
    </row>
    <row r="22" spans="1:10" ht="15.75" thickBot="1" x14ac:dyDescent="0.3">
      <c r="A22" s="156"/>
      <c r="B22" s="151" t="s">
        <v>159</v>
      </c>
      <c r="C22" s="157">
        <f t="shared" ref="C22:J22" si="5">SUM(C18:C21)</f>
        <v>300</v>
      </c>
      <c r="D22" s="157">
        <f t="shared" si="5"/>
        <v>0</v>
      </c>
      <c r="E22" s="157">
        <f t="shared" si="5"/>
        <v>0</v>
      </c>
      <c r="F22" s="157">
        <f t="shared" si="5"/>
        <v>0</v>
      </c>
      <c r="G22" s="157">
        <f t="shared" si="5"/>
        <v>0</v>
      </c>
      <c r="H22" s="157">
        <f t="shared" si="5"/>
        <v>0</v>
      </c>
      <c r="I22" s="157">
        <f t="shared" ref="I22" si="6">SUM(I18:I21)</f>
        <v>0</v>
      </c>
      <c r="J22" s="157">
        <f t="shared" si="5"/>
        <v>300</v>
      </c>
    </row>
    <row r="23" spans="1:10" ht="15.75" thickBot="1" x14ac:dyDescent="0.3">
      <c r="A23" s="147"/>
      <c r="B23" s="148"/>
      <c r="C23" s="149"/>
      <c r="D23" s="149"/>
      <c r="E23" s="149"/>
      <c r="F23" s="149"/>
      <c r="G23" s="149"/>
      <c r="H23" s="149"/>
      <c r="I23" s="149"/>
      <c r="J23" s="150"/>
    </row>
    <row r="24" spans="1:10" ht="15.75" thickBot="1" x14ac:dyDescent="0.3">
      <c r="A24" s="158" t="s">
        <v>134</v>
      </c>
      <c r="B24" s="159" t="s">
        <v>135</v>
      </c>
      <c r="C24" s="146">
        <f>IF('Budget Details &amp; Amendments'!U$142="Yes",'Budget Roll-Up'!O18,IF('Budget Details &amp; Amendments'!R$142="Yes",'Budget Roll-Up'!K18,IF('Budget Details &amp; Amendments'!O$142="Yes",'Budget Roll-Up'!G18,'Budget Roll-Up'!C18)))</f>
        <v>293.95</v>
      </c>
      <c r="D24" s="16">
        <v>0</v>
      </c>
      <c r="E24" s="16"/>
      <c r="F24" s="16"/>
      <c r="G24" s="16"/>
      <c r="H24" s="16"/>
      <c r="I24" s="160">
        <f>SUM(D24:H24)</f>
        <v>0</v>
      </c>
      <c r="J24" s="161">
        <f>C24-I24</f>
        <v>293.95</v>
      </c>
    </row>
    <row r="25" spans="1:10" ht="15.75" thickBot="1" x14ac:dyDescent="0.3">
      <c r="A25" s="147"/>
      <c r="B25" s="148"/>
      <c r="C25" s="149"/>
      <c r="D25" s="149"/>
      <c r="E25" s="149"/>
      <c r="F25" s="149"/>
      <c r="G25" s="149"/>
      <c r="H25" s="149"/>
      <c r="I25" s="149"/>
      <c r="J25" s="150"/>
    </row>
    <row r="26" spans="1:10" ht="15.75" thickBot="1" x14ac:dyDescent="0.3">
      <c r="A26" s="158" t="s">
        <v>136</v>
      </c>
      <c r="B26" s="159" t="s">
        <v>137</v>
      </c>
      <c r="C26" s="146">
        <f>IF('Budget Details &amp; Amendments'!U$142="Yes",'Budget Roll-Up'!O20,IF('Budget Details &amp; Amendments'!R$142="Yes",'Budget Roll-Up'!K20,IF('Budget Details &amp; Amendments'!O$142="Yes",'Budget Roll-Up'!G20,'Budget Roll-Up'!C20)))</f>
        <v>0</v>
      </c>
      <c r="D26" s="16"/>
      <c r="E26" s="16"/>
      <c r="F26" s="16"/>
      <c r="G26" s="16"/>
      <c r="H26" s="16"/>
      <c r="I26" s="160">
        <f>SUM(D26:H26)</f>
        <v>0</v>
      </c>
      <c r="J26" s="161">
        <f>C26-I26</f>
        <v>0</v>
      </c>
    </row>
    <row r="27" spans="1:10" ht="15.75" thickBot="1" x14ac:dyDescent="0.3">
      <c r="A27" s="147"/>
      <c r="B27" s="148"/>
      <c r="C27" s="149"/>
      <c r="D27" s="149"/>
      <c r="E27" s="149"/>
      <c r="F27" s="149"/>
      <c r="G27" s="149"/>
      <c r="H27" s="149"/>
      <c r="I27" s="149"/>
      <c r="J27" s="150"/>
    </row>
    <row r="28" spans="1:10" ht="15.75" thickBot="1" x14ac:dyDescent="0.3">
      <c r="A28" s="162"/>
      <c r="B28" s="163" t="s">
        <v>160</v>
      </c>
      <c r="C28" s="164">
        <f t="shared" ref="C28:J28" si="7">C15+C22+C24+C26</f>
        <v>6172.95</v>
      </c>
      <c r="D28" s="164">
        <f t="shared" si="7"/>
        <v>0</v>
      </c>
      <c r="E28" s="164">
        <f t="shared" si="7"/>
        <v>0</v>
      </c>
      <c r="F28" s="164">
        <f t="shared" si="7"/>
        <v>0</v>
      </c>
      <c r="G28" s="164">
        <f t="shared" si="7"/>
        <v>0</v>
      </c>
      <c r="H28" s="164">
        <f t="shared" si="7"/>
        <v>0</v>
      </c>
      <c r="I28" s="164">
        <f t="shared" ref="I28" si="8">I15+I22+I24+I26</f>
        <v>0</v>
      </c>
      <c r="J28" s="164">
        <f t="shared" si="7"/>
        <v>6172.95</v>
      </c>
    </row>
    <row r="29" spans="1:10" ht="15.75" thickTop="1" x14ac:dyDescent="0.25"/>
    <row r="30" spans="1:10" x14ac:dyDescent="0.25">
      <c r="A30" s="165"/>
      <c r="B30" s="152" t="s">
        <v>161</v>
      </c>
      <c r="C30" s="154"/>
      <c r="D30" s="166"/>
      <c r="E30" s="166"/>
      <c r="F30" s="166"/>
      <c r="G30" s="166"/>
      <c r="H30" s="166"/>
      <c r="I30" s="166">
        <f>SUM(D30:H30)</f>
        <v>0</v>
      </c>
      <c r="J30" s="166"/>
    </row>
    <row r="32" spans="1:10" x14ac:dyDescent="0.25">
      <c r="A32" s="167"/>
      <c r="B32" s="137" t="s">
        <v>162</v>
      </c>
      <c r="C32" s="168"/>
      <c r="D32" s="169">
        <f>D28-D30</f>
        <v>0</v>
      </c>
      <c r="E32" s="169">
        <f t="shared" ref="E32:H32" si="9">E28-E30</f>
        <v>0</v>
      </c>
      <c r="F32" s="169">
        <f t="shared" si="9"/>
        <v>0</v>
      </c>
      <c r="G32" s="169">
        <f t="shared" si="9"/>
        <v>0</v>
      </c>
      <c r="H32" s="169">
        <f t="shared" si="9"/>
        <v>0</v>
      </c>
      <c r="I32" s="169">
        <f>I28-I30</f>
        <v>0</v>
      </c>
      <c r="J32" s="169"/>
    </row>
    <row r="34" spans="1:10" x14ac:dyDescent="0.25">
      <c r="A34" s="133" t="s">
        <v>163</v>
      </c>
      <c r="B34" s="170"/>
      <c r="C34" s="170"/>
      <c r="D34" s="170"/>
      <c r="E34" s="170"/>
      <c r="F34" s="170"/>
      <c r="G34" s="170"/>
      <c r="H34" s="170"/>
      <c r="I34" s="170"/>
      <c r="J34" s="170"/>
    </row>
    <row r="35" spans="1:10" x14ac:dyDescent="0.25">
      <c r="A35" s="292"/>
      <c r="B35" s="293"/>
      <c r="C35" s="293"/>
      <c r="D35" s="293"/>
      <c r="E35" s="293"/>
      <c r="F35" s="293"/>
      <c r="G35" s="293"/>
      <c r="H35" s="293"/>
      <c r="I35" s="293"/>
      <c r="J35" s="294"/>
    </row>
    <row r="36" spans="1:10" x14ac:dyDescent="0.25">
      <c r="A36" s="295"/>
      <c r="B36" s="296"/>
      <c r="C36" s="296"/>
      <c r="D36" s="296"/>
      <c r="E36" s="296"/>
      <c r="F36" s="296"/>
      <c r="G36" s="296"/>
      <c r="H36" s="296"/>
      <c r="I36" s="296"/>
      <c r="J36" s="297"/>
    </row>
    <row r="37" spans="1:10" x14ac:dyDescent="0.25">
      <c r="A37" s="295"/>
      <c r="B37" s="296"/>
      <c r="C37" s="296"/>
      <c r="D37" s="296"/>
      <c r="E37" s="296"/>
      <c r="F37" s="296"/>
      <c r="G37" s="296"/>
      <c r="H37" s="296"/>
      <c r="I37" s="296"/>
      <c r="J37" s="297"/>
    </row>
    <row r="38" spans="1:10" x14ac:dyDescent="0.25">
      <c r="A38" s="295"/>
      <c r="B38" s="296"/>
      <c r="C38" s="296"/>
      <c r="D38" s="296"/>
      <c r="E38" s="296"/>
      <c r="F38" s="296"/>
      <c r="G38" s="296"/>
      <c r="H38" s="296"/>
      <c r="I38" s="296"/>
      <c r="J38" s="297"/>
    </row>
    <row r="39" spans="1:10" x14ac:dyDescent="0.25">
      <c r="A39" s="298"/>
      <c r="B39" s="299"/>
      <c r="C39" s="299"/>
      <c r="D39" s="299"/>
      <c r="E39" s="299"/>
      <c r="F39" s="299"/>
      <c r="G39" s="299"/>
      <c r="H39" s="299"/>
      <c r="I39" s="299"/>
      <c r="J39" s="300"/>
    </row>
    <row r="41" spans="1:10" ht="15" customHeight="1" x14ac:dyDescent="0.25">
      <c r="A41" s="301" t="s">
        <v>164</v>
      </c>
      <c r="B41" s="301"/>
      <c r="C41" s="301"/>
      <c r="D41" s="301"/>
      <c r="E41" s="301"/>
      <c r="F41" s="301"/>
      <c r="G41" s="301"/>
      <c r="H41" s="301"/>
      <c r="I41" s="301"/>
      <c r="J41" s="301"/>
    </row>
    <row r="42" spans="1:10" x14ac:dyDescent="0.25">
      <c r="A42" s="301"/>
      <c r="B42" s="301"/>
      <c r="C42" s="301"/>
      <c r="D42" s="301"/>
      <c r="E42" s="301"/>
      <c r="F42" s="301"/>
      <c r="G42" s="301"/>
      <c r="H42" s="301"/>
      <c r="I42" s="301"/>
      <c r="J42" s="301"/>
    </row>
    <row r="43" spans="1:10" x14ac:dyDescent="0.25">
      <c r="A43" s="301"/>
      <c r="B43" s="301"/>
      <c r="C43" s="301"/>
      <c r="D43" s="301"/>
      <c r="E43" s="301"/>
      <c r="F43" s="301"/>
      <c r="G43" s="301"/>
      <c r="H43" s="301"/>
      <c r="I43" s="301"/>
      <c r="J43" s="301"/>
    </row>
    <row r="44" spans="1:10" x14ac:dyDescent="0.25">
      <c r="A44" s="301"/>
      <c r="B44" s="301"/>
      <c r="C44" s="301"/>
      <c r="D44" s="301"/>
      <c r="E44" s="301"/>
      <c r="F44" s="301"/>
      <c r="G44" s="301"/>
      <c r="H44" s="301"/>
      <c r="I44" s="301"/>
      <c r="J44" s="301"/>
    </row>
    <row r="45" spans="1:10" x14ac:dyDescent="0.25">
      <c r="A45" s="301"/>
      <c r="B45" s="301"/>
      <c r="C45" s="301"/>
      <c r="D45" s="301"/>
      <c r="E45" s="301"/>
      <c r="F45" s="301"/>
      <c r="G45" s="301"/>
      <c r="H45" s="301"/>
      <c r="I45" s="301"/>
      <c r="J45" s="301"/>
    </row>
    <row r="46" spans="1:10" x14ac:dyDescent="0.25">
      <c r="A46" s="301"/>
      <c r="B46" s="301"/>
      <c r="C46" s="301"/>
      <c r="D46" s="301"/>
      <c r="E46" s="301"/>
      <c r="F46" s="301"/>
      <c r="G46" s="301"/>
      <c r="H46" s="301"/>
      <c r="I46" s="301"/>
      <c r="J46" s="301"/>
    </row>
    <row r="47" spans="1:10" x14ac:dyDescent="0.25">
      <c r="A47" s="301"/>
      <c r="B47" s="301"/>
      <c r="C47" s="301"/>
      <c r="D47" s="301"/>
      <c r="E47" s="301"/>
      <c r="F47" s="301"/>
      <c r="G47" s="301"/>
      <c r="H47" s="301"/>
      <c r="I47" s="301"/>
      <c r="J47" s="301"/>
    </row>
    <row r="48" spans="1:10" x14ac:dyDescent="0.25">
      <c r="A48" s="301"/>
      <c r="B48" s="301"/>
      <c r="C48" s="301"/>
      <c r="D48" s="301"/>
      <c r="E48" s="301"/>
      <c r="F48" s="301"/>
      <c r="G48" s="301"/>
      <c r="H48" s="301"/>
      <c r="I48" s="301"/>
      <c r="J48" s="301"/>
    </row>
    <row r="49" spans="1:12" x14ac:dyDescent="0.25">
      <c r="A49" s="171"/>
      <c r="B49" s="171"/>
      <c r="C49" s="171"/>
      <c r="D49" s="171"/>
      <c r="E49" s="171"/>
      <c r="F49" s="171"/>
      <c r="G49" s="171"/>
      <c r="H49" s="171"/>
      <c r="I49" s="171"/>
      <c r="J49" s="171"/>
    </row>
    <row r="50" spans="1:12" x14ac:dyDescent="0.25">
      <c r="A50" s="171"/>
      <c r="B50" s="171"/>
      <c r="C50" s="171"/>
      <c r="D50" s="171"/>
      <c r="E50" s="171"/>
      <c r="F50" s="171"/>
      <c r="G50" s="171"/>
      <c r="H50" s="171"/>
      <c r="I50" s="171"/>
      <c r="J50" s="171"/>
    </row>
    <row r="51" spans="1:12" x14ac:dyDescent="0.25">
      <c r="A51" s="299" t="s">
        <v>165</v>
      </c>
      <c r="B51" s="299"/>
      <c r="C51" s="171"/>
      <c r="D51" s="302">
        <v>45950</v>
      </c>
      <c r="E51" s="302"/>
      <c r="F51" s="172"/>
      <c r="G51" s="172"/>
      <c r="H51" s="172"/>
      <c r="I51" s="172"/>
      <c r="J51" s="171"/>
    </row>
    <row r="52" spans="1:12" x14ac:dyDescent="0.25">
      <c r="A52" s="303" t="s">
        <v>166</v>
      </c>
      <c r="B52" s="303"/>
      <c r="D52" s="133" t="s">
        <v>167</v>
      </c>
    </row>
    <row r="55" spans="1:12" ht="15.75" x14ac:dyDescent="0.25">
      <c r="A55" s="304" t="s">
        <v>168</v>
      </c>
      <c r="B55" s="304"/>
      <c r="C55" s="304"/>
      <c r="F55" s="4"/>
      <c r="G55" s="4"/>
      <c r="H55" s="4"/>
      <c r="I55" s="4"/>
      <c r="J55" s="4"/>
      <c r="K55" s="4"/>
      <c r="L55" s="4"/>
    </row>
    <row r="56" spans="1:12" x14ac:dyDescent="0.25">
      <c r="A56" s="286" t="s">
        <v>169</v>
      </c>
      <c r="B56" s="286"/>
    </row>
  </sheetData>
  <sheetProtection algorithmName="SHA-512" hashValue="p+AyNAh/TRBzlKTXnQCkPLr64YqfMBxvshW8fDpc4WxH16LikAOvSr8PoUdSBI+R6CP40CYpFiMPAx8US7MA8g==" saltValue="RkrRmPVJxIpvM0BKgjvt/g==" spinCount="100000" sheet="1" objects="1" scenarios="1" formatColumns="0" selectLockedCells="1"/>
  <mergeCells count="18">
    <mergeCell ref="A56:B56"/>
    <mergeCell ref="C7:D7"/>
    <mergeCell ref="C8:D8"/>
    <mergeCell ref="A10:B10"/>
    <mergeCell ref="A11:B11"/>
    <mergeCell ref="A17:B17"/>
    <mergeCell ref="A35:J39"/>
    <mergeCell ref="A41:J48"/>
    <mergeCell ref="A51:B51"/>
    <mergeCell ref="D51:E51"/>
    <mergeCell ref="A52:B52"/>
    <mergeCell ref="A55:C55"/>
    <mergeCell ref="A1:J1"/>
    <mergeCell ref="A2:J2"/>
    <mergeCell ref="A3:J3"/>
    <mergeCell ref="C5:D5"/>
    <mergeCell ref="C6:D6"/>
    <mergeCell ref="F6:G6"/>
  </mergeCells>
  <conditionalFormatting sqref="B5:B8">
    <cfRule type="containsBlanks" dxfId="4" priority="3">
      <formula>LEN(TRIM(B5))=0</formula>
    </cfRule>
  </conditionalFormatting>
  <conditionalFormatting sqref="J12:J14">
    <cfRule type="cellIs" dxfId="3" priority="4" operator="greaterThan">
      <formula>$C12*1.1</formula>
    </cfRule>
  </conditionalFormatting>
  <conditionalFormatting sqref="J18:J21">
    <cfRule type="cellIs" dxfId="2" priority="5" operator="greaterThan">
      <formula>$C18*1.1</formula>
    </cfRule>
  </conditionalFormatting>
  <conditionalFormatting sqref="J24">
    <cfRule type="cellIs" dxfId="1" priority="6" operator="greaterThan">
      <formula>$C24*1.1</formula>
    </cfRule>
  </conditionalFormatting>
  <conditionalFormatting sqref="J26">
    <cfRule type="cellIs" dxfId="0" priority="7" operator="greaterThan">
      <formula>$C26*1.1</formula>
    </cfRule>
  </conditionalFormatting>
  <hyperlinks>
    <hyperlink ref="A56" r:id="rId1" xr:uid="{7CCF4466-135A-4F20-8CE7-3105D9B0CE37}"/>
  </hyperlinks>
  <printOptions horizontalCentered="1"/>
  <pageMargins left="0.5" right="0.5" top="0.5" bottom="0.5" header="0.3" footer="0.3"/>
  <pageSetup scale="64"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3A5E9E58-4FAA-471C-919B-7EFF7C03209C}">
          <x14:formula1>
            <xm:f>List!$F$3:$F$17</xm:f>
          </x14:formula1>
          <xm:sqref>B5</xm:sqref>
        </x14:dataValidation>
        <x14:dataValidation type="list" allowBlank="1" showInputMessage="1" showErrorMessage="1" xr:uid="{141D9A5E-B572-4EAD-88F1-61A92CCC5168}">
          <x14:formula1>
            <xm:f>List!$D$3:$D$8</xm:f>
          </x14:formula1>
          <xm:sqref>B6</xm:sqref>
        </x14:dataValidation>
        <x14:dataValidation type="list" allowBlank="1" showInputMessage="1" showErrorMessage="1" xr:uid="{761A7CE2-D047-4B61-BCDC-769E4D7F0383}">
          <x14:formula1>
            <xm:f>List!$L$3:$L$5</xm:f>
          </x14:formula1>
          <xm:sqref>B7</xm:sqref>
        </x14:dataValidation>
        <x14:dataValidation type="list" allowBlank="1" showInputMessage="1" showErrorMessage="1" xr:uid="{60E0AEDF-8F4E-48DD-AAFF-1AA3E4B24879}">
          <x14:formula1>
            <xm:f>List!$H$3:$H$8</xm:f>
          </x14:formula1>
          <xm:sqref>B8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AA24-F28F-4757-8324-0D14679ADA9D}">
  <dimension ref="B2:R17"/>
  <sheetViews>
    <sheetView workbookViewId="0"/>
  </sheetViews>
  <sheetFormatPr defaultRowHeight="15" x14ac:dyDescent="0.25"/>
  <cols>
    <col min="2" max="2" width="4" bestFit="1" customWidth="1"/>
    <col min="4" max="4" width="21.7109375" bestFit="1" customWidth="1"/>
    <col min="6" max="6" width="33.28515625" bestFit="1" customWidth="1"/>
    <col min="8" max="8" width="14.140625" bestFit="1" customWidth="1"/>
    <col min="10" max="10" width="33.28515625" bestFit="1" customWidth="1"/>
    <col min="12" max="12" width="10.5703125" bestFit="1" customWidth="1"/>
    <col min="14" max="14" width="26.28515625" bestFit="1" customWidth="1"/>
    <col min="16" max="16" width="11.28515625" bestFit="1" customWidth="1"/>
    <col min="18" max="18" width="18.42578125" bestFit="1" customWidth="1"/>
  </cols>
  <sheetData>
    <row r="2" spans="2:18" x14ac:dyDescent="0.25">
      <c r="B2" t="s">
        <v>63</v>
      </c>
      <c r="D2" s="5" t="s">
        <v>170</v>
      </c>
      <c r="F2" s="5" t="s">
        <v>171</v>
      </c>
      <c r="H2" s="5" t="s">
        <v>172</v>
      </c>
      <c r="J2" s="5" t="s">
        <v>171</v>
      </c>
      <c r="L2" s="5" t="s">
        <v>148</v>
      </c>
      <c r="N2" s="5" t="s">
        <v>173</v>
      </c>
      <c r="P2" s="5" t="s">
        <v>174</v>
      </c>
      <c r="R2" s="5" t="s">
        <v>175</v>
      </c>
    </row>
    <row r="3" spans="2:18" x14ac:dyDescent="0.25">
      <c r="B3" t="s">
        <v>176</v>
      </c>
    </row>
    <row r="4" spans="2:18" x14ac:dyDescent="0.25">
      <c r="D4" t="s">
        <v>177</v>
      </c>
      <c r="F4" t="s">
        <v>178</v>
      </c>
      <c r="H4" t="s">
        <v>150</v>
      </c>
      <c r="J4" t="s">
        <v>178</v>
      </c>
      <c r="L4" t="s">
        <v>10</v>
      </c>
      <c r="N4" t="s">
        <v>179</v>
      </c>
      <c r="P4" t="s">
        <v>50</v>
      </c>
      <c r="R4" t="s">
        <v>180</v>
      </c>
    </row>
    <row r="5" spans="2:18" x14ac:dyDescent="0.25">
      <c r="D5" t="s">
        <v>147</v>
      </c>
      <c r="F5" t="s">
        <v>8</v>
      </c>
      <c r="H5" t="s">
        <v>181</v>
      </c>
      <c r="J5" t="s">
        <v>8</v>
      </c>
      <c r="N5" t="s">
        <v>182</v>
      </c>
      <c r="P5" t="s">
        <v>183</v>
      </c>
      <c r="R5" t="s">
        <v>184</v>
      </c>
    </row>
    <row r="6" spans="2:18" x14ac:dyDescent="0.25">
      <c r="D6" t="s">
        <v>185</v>
      </c>
      <c r="F6" t="s">
        <v>186</v>
      </c>
      <c r="H6" t="s">
        <v>187</v>
      </c>
      <c r="J6" t="s">
        <v>188</v>
      </c>
      <c r="N6" t="s">
        <v>189</v>
      </c>
      <c r="P6" t="s">
        <v>190</v>
      </c>
      <c r="R6" t="s">
        <v>191</v>
      </c>
    </row>
    <row r="7" spans="2:18" x14ac:dyDescent="0.25">
      <c r="D7" t="s">
        <v>192</v>
      </c>
      <c r="F7" t="s">
        <v>188</v>
      </c>
      <c r="H7" t="s">
        <v>193</v>
      </c>
      <c r="J7" t="s">
        <v>194</v>
      </c>
      <c r="P7" t="s">
        <v>52</v>
      </c>
    </row>
    <row r="8" spans="2:18" x14ac:dyDescent="0.25">
      <c r="D8" t="s">
        <v>195</v>
      </c>
      <c r="F8" t="s">
        <v>194</v>
      </c>
      <c r="H8" t="s">
        <v>196</v>
      </c>
      <c r="J8" t="s">
        <v>197</v>
      </c>
      <c r="P8" t="s">
        <v>198</v>
      </c>
    </row>
    <row r="9" spans="2:18" x14ac:dyDescent="0.25">
      <c r="F9" t="s">
        <v>197</v>
      </c>
      <c r="J9" t="s">
        <v>199</v>
      </c>
    </row>
    <row r="10" spans="2:18" x14ac:dyDescent="0.25">
      <c r="F10" t="s">
        <v>199</v>
      </c>
      <c r="J10" t="s">
        <v>200</v>
      </c>
    </row>
    <row r="11" spans="2:18" x14ac:dyDescent="0.25">
      <c r="F11" t="s">
        <v>200</v>
      </c>
      <c r="J11" t="s">
        <v>201</v>
      </c>
    </row>
    <row r="12" spans="2:18" x14ac:dyDescent="0.25">
      <c r="F12" t="s">
        <v>201</v>
      </c>
      <c r="J12" t="s">
        <v>202</v>
      </c>
    </row>
    <row r="13" spans="2:18" x14ac:dyDescent="0.25">
      <c r="F13" t="s">
        <v>202</v>
      </c>
      <c r="J13" t="s">
        <v>203</v>
      </c>
    </row>
    <row r="14" spans="2:18" x14ac:dyDescent="0.25">
      <c r="F14" t="s">
        <v>203</v>
      </c>
      <c r="J14" t="s">
        <v>204</v>
      </c>
    </row>
    <row r="15" spans="2:18" x14ac:dyDescent="0.25">
      <c r="F15" t="s">
        <v>204</v>
      </c>
      <c r="J15" t="s">
        <v>205</v>
      </c>
    </row>
    <row r="16" spans="2:18" x14ac:dyDescent="0.25">
      <c r="F16" t="s">
        <v>205</v>
      </c>
      <c r="J16" t="s">
        <v>206</v>
      </c>
    </row>
    <row r="17" spans="6:6" x14ac:dyDescent="0.25">
      <c r="F17" t="s">
        <v>206</v>
      </c>
    </row>
  </sheetData>
  <sheetProtection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CD464F169E0745B77434D99067E025" ma:contentTypeVersion="18" ma:contentTypeDescription="Create a new document." ma:contentTypeScope="" ma:versionID="8a4be76641c006bcc37a9b57a8067b97">
  <xsd:schema xmlns:xsd="http://www.w3.org/2001/XMLSchema" xmlns:xs="http://www.w3.org/2001/XMLSchema" xmlns:p="http://schemas.microsoft.com/office/2006/metadata/properties" xmlns:ns2="a3fdc724-d2c4-4221-ac0c-a0cf027d6bbc" xmlns:ns3="e120e450-cfe0-4e70-88ed-c7142f45daaf" targetNamespace="http://schemas.microsoft.com/office/2006/metadata/properties" ma:root="true" ma:fieldsID="4993340a5582736679087386dfdbb892" ns2:_="" ns3:_="">
    <xsd:import namespace="a3fdc724-d2c4-4221-ac0c-a0cf027d6bbc"/>
    <xsd:import namespace="e120e450-cfe0-4e70-88ed-c7142f45da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fdc724-d2c4-4221-ac0c-a0cf027d6b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66bcfc7-c51b-4bc8-8383-b8f609394d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20e450-cfe0-4e70-88ed-c7142f45da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50a178d-6566-4c8f-adb0-4edbaab2b81f}" ma:internalName="TaxCatchAll" ma:showField="CatchAllData" ma:web="e120e450-cfe0-4e70-88ed-c7142f45d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120e450-cfe0-4e70-88ed-c7142f45daaf">
      <UserInfo>
        <DisplayName>Reardon, Anna</DisplayName>
        <AccountId>14</AccountId>
        <AccountType/>
      </UserInfo>
      <UserInfo>
        <DisplayName>Dalke, Desiree</DisplayName>
        <AccountId>30</AccountId>
        <AccountType/>
      </UserInfo>
    </SharedWithUsers>
    <lcf76f155ced4ddcb4097134ff3c332f xmlns="a3fdc724-d2c4-4221-ac0c-a0cf027d6bbc">
      <Terms xmlns="http://schemas.microsoft.com/office/infopath/2007/PartnerControls"/>
    </lcf76f155ced4ddcb4097134ff3c332f>
    <TaxCatchAll xmlns="e120e450-cfe0-4e70-88ed-c7142f45daaf" xsi:nil="true"/>
  </documentManagement>
</p:properties>
</file>

<file path=customXml/itemProps1.xml><?xml version="1.0" encoding="utf-8"?>
<ds:datastoreItem xmlns:ds="http://schemas.openxmlformats.org/officeDocument/2006/customXml" ds:itemID="{98A26D4F-42D8-4D90-BC6E-C1BA558AF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fdc724-d2c4-4221-ac0c-a0cf027d6bbc"/>
    <ds:schemaRef ds:uri="e120e450-cfe0-4e70-88ed-c7142f45d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F9C342-6EB6-456B-9FAF-9E1D951D2B62}">
  <ds:schemaRefs>
    <ds:schemaRef ds:uri="http://schemas.microsoft.com/sharepoint/v3/contenttype/forms"/>
  </ds:schemaRefs>
</ds:datastoreItem>
</file>

<file path=customXml/itemProps3.xml><?xml version="1.0" encoding="utf-8"?>
<ds:datastoreItem xmlns:ds="http://schemas.openxmlformats.org/officeDocument/2006/customXml" ds:itemID="{18AE77D9-DD53-4F90-8BEE-5ACD86CDE7D9}">
  <ds:schemaRefs>
    <ds:schemaRef ds:uri="http://schemas.microsoft.com/office/2006/metadata/properties"/>
    <ds:schemaRef ds:uri="http://schemas.microsoft.com/office/infopath/2007/PartnerControls"/>
    <ds:schemaRef ds:uri="e120e450-cfe0-4e70-88ed-c7142f45daaf"/>
    <ds:schemaRef ds:uri="a3fdc724-d2c4-4221-ac0c-a0cf027d6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Contact Information</vt:lpstr>
      <vt:lpstr>Narrative</vt:lpstr>
      <vt:lpstr>Budget Details &amp; Amendments</vt:lpstr>
      <vt:lpstr>Budget Roll-Up</vt:lpstr>
      <vt:lpstr>Project Roll_Up</vt:lpstr>
      <vt:lpstr>Perkins Quarterly Report</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Fillinger, Angelina</dc:creator>
  <cp:keywords/>
  <dc:description/>
  <cp:lastModifiedBy>Franks-Ongoy, Ciera</cp:lastModifiedBy>
  <cp:revision/>
  <dcterms:created xsi:type="dcterms:W3CDTF">2024-04-05T00:13:16Z</dcterms:created>
  <dcterms:modified xsi:type="dcterms:W3CDTF">2025-12-03T22:42:04Z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0x01010049CD464F169E0745B77434D99067E025</vt:lpwstr>
  </property>
  <property fmtid="{D5CDD505-2E9C-101B-9397-08002B2CF9AE}" pid="3" name="MediaServiceImageTags">
    <vt:lpwstr/>
  </property>
</Properties>
</file>